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O:\Funding\Funding\GREEN &amp; SOCIAL BOND\"/>
    </mc:Choice>
  </mc:AlternateContent>
  <xr:revisionPtr revIDLastSave="0" documentId="8_{15E247A5-189F-4802-9D03-60C32DECB36F}" xr6:coauthVersionLast="45" xr6:coauthVersionMax="45" xr10:uidLastSave="{00000000-0000-0000-0000-000000000000}"/>
  <bookViews>
    <workbookView xWindow="-120" yWindow="-120" windowWidth="29040" windowHeight="17640" xr2:uid="{00000000-000D-0000-FFFF-FFFF00000000}"/>
  </bookViews>
  <sheets>
    <sheet name="Summary" sheetId="1" r:id="rId1"/>
    <sheet name="Welfare" sheetId="3" r:id="rId2"/>
    <sheet name="Social housing" sheetId="4" r:id="rId3"/>
    <sheet name="Education" sheetId="6" r:id="rId4"/>
  </sheets>
  <definedNames>
    <definedName name="_xlnm.Print_Area" localSheetId="0">Summary!$A$1:$O$51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1" l="1"/>
  <c r="J31" i="1" l="1"/>
  <c r="I31" i="1"/>
  <c r="H31" i="1"/>
  <c r="G31" i="1"/>
  <c r="F31" i="1"/>
  <c r="J30" i="1"/>
  <c r="I30" i="1"/>
  <c r="H30" i="1"/>
  <c r="G30" i="1"/>
  <c r="F30" i="1"/>
  <c r="J29" i="1"/>
  <c r="I29" i="1"/>
  <c r="H29" i="1"/>
  <c r="G29" i="1"/>
  <c r="F29" i="1"/>
  <c r="E31" i="1"/>
  <c r="E30" i="1"/>
  <c r="F32" i="1" l="1"/>
  <c r="I32" i="1"/>
  <c r="J32" i="1"/>
  <c r="H32" i="1"/>
  <c r="G32" i="1"/>
  <c r="E32" i="1"/>
</calcChain>
</file>

<file path=xl/sharedStrings.xml><?xml version="1.0" encoding="utf-8"?>
<sst xmlns="http://schemas.openxmlformats.org/spreadsheetml/2006/main" count="200" uniqueCount="112">
  <si>
    <t>Social Finance Spreadsheet 2020 — MuniFin Sustainable Bonds Impact Report 2020</t>
  </si>
  <si>
    <t>Figures based on the outstanding amount of social finance on 31 December 2020</t>
  </si>
  <si>
    <t>The impacts of social finance</t>
  </si>
  <si>
    <t>Project category</t>
  </si>
  <si>
    <t>Number of projects</t>
  </si>
  <si>
    <t>Outstanding amount
31 Dec 2020</t>
  </si>
  <si>
    <t>Number of patient visits</t>
  </si>
  <si>
    <t>Number of welfare service users reached</t>
  </si>
  <si>
    <t>Number of residents</t>
  </si>
  <si>
    <t>Number of apartments</t>
  </si>
  <si>
    <t>Number of apartments for the most vulnerable population</t>
  </si>
  <si>
    <t>Number of students, pupils and children</t>
  </si>
  <si>
    <t>Average class size</t>
  </si>
  <si>
    <t>Welfare</t>
  </si>
  <si>
    <t>Social housing</t>
  </si>
  <si>
    <t>Education</t>
  </si>
  <si>
    <t>Entire portfolio</t>
  </si>
  <si>
    <t xml:space="preserve">Input your invested amount in the original currency of the bond to column 'Amount invested'. The below table will </t>
  </si>
  <si>
    <t xml:space="preserve">show the impact attributable to your invested amount at the end of 2020. The formulas in the below table use the </t>
  </si>
  <si>
    <t>original FX from the trade date of the bond to convert foreign currencies to EUR.</t>
  </si>
  <si>
    <t>ISIN</t>
  </si>
  <si>
    <t>Amount</t>
  </si>
  <si>
    <t>CCY</t>
  </si>
  <si>
    <t>Maturity Date</t>
  </si>
  <si>
    <t>Share</t>
  </si>
  <si>
    <t>Amount invested</t>
  </si>
  <si>
    <t>XS2227906034</t>
  </si>
  <si>
    <t>EUR</t>
  </si>
  <si>
    <t>09/2035</t>
  </si>
  <si>
    <t>The impacts attributable for the sum of the above column 'Amount invested'</t>
  </si>
  <si>
    <t>N/A</t>
  </si>
  <si>
    <t>Disclaimer:</t>
  </si>
  <si>
    <t>Information presented in this spreasheet is based on and should be read in conjuction with MuniFin's Sustainable Bonds Impact Report (the "Impact Report"). In the event any discrepancy or inconsistency between this spreasheet and the Impact Report, the information in the Impact Report shall prevail. All information expressed in this document are at the time of writing and may change without notice. MuniFin holds no obligation to update, modify or amend this publication. To the extent the material herein pertains to parties other than MuniFin, such information is based on material made available to MuniFin by third parties and MuniFin does not make any representations or warranties as to accuracy or completeness of such information. The material is informative in nature, and should not be interpreted as a recommendation to take, or not to take, any particular investment action. The formulas included in this spreadsheet have been prepared with the sole purpose of aiding the understanding of the information in the Impact Report. MuniFin does not make any representations or warranties as to accuracy of any outputs of any of the formulas contained herein and is not responsible for any conclusions drawn from such outputs. The material may not be copied, in part or in whole, without written permission from MuniFin. This document or copies of it must not be distributed in the United States or to recipients who are citizens of the United States against restrictions stated in the United States legislation. Laws and regulations of other jurisdictions may also restrict the distribution of this document.</t>
  </si>
  <si>
    <t>Customer</t>
  </si>
  <si>
    <t>Project</t>
  </si>
  <si>
    <t>Target group</t>
  </si>
  <si>
    <t>Social goals</t>
  </si>
  <si>
    <t>Year of approval</t>
  </si>
  <si>
    <t>Estimated completion year</t>
  </si>
  <si>
    <t>Unwithdrawn credit commitment
31 Dec 2020</t>
  </si>
  <si>
    <t>Total committed finance
31 Dec 2020</t>
  </si>
  <si>
    <t>Munifin's estimated share of finance
31 Dec 2020</t>
  </si>
  <si>
    <t>Central Finland Healthcare District</t>
  </si>
  <si>
    <r>
      <t xml:space="preserve">Hospital Nova </t>
    </r>
    <r>
      <rPr>
        <sz val="11"/>
        <color theme="1"/>
        <rFont val="Arial"/>
        <family val="2"/>
      </rPr>
      <t>¹</t>
    </r>
  </si>
  <si>
    <t>Hospital district/catchment area residents</t>
  </si>
  <si>
    <t>Equality, Welfare, Safety</t>
  </si>
  <si>
    <t>Joint Municipal Authority for North Karelia Social and Health Services, Siun Sote</t>
  </si>
  <si>
    <t>Renovation of Central hostpial E-wing</t>
  </si>
  <si>
    <t>Joint Municipal Authority for North Ostrobothnia Healthcare District</t>
  </si>
  <si>
    <t>Oulu University Hospital 2030 ¹</t>
  </si>
  <si>
    <t>2023-2030</t>
  </si>
  <si>
    <r>
      <t>21%</t>
    </r>
    <r>
      <rPr>
        <vertAlign val="superscript"/>
        <sz val="11"/>
        <color theme="1"/>
        <rFont val="Arial"/>
        <family val="2"/>
        <scheme val="minor"/>
      </rPr>
      <t>1</t>
    </r>
  </si>
  <si>
    <t>Pirkanmaa Hospital District</t>
  </si>
  <si>
    <t>Tampere University Hospital, psychiatric hospital</t>
  </si>
  <si>
    <t>Sodankylä Municipality</t>
  </si>
  <si>
    <t>Welfare center Sopukka</t>
  </si>
  <si>
    <t>Equality, Welfare, Regional vitality</t>
  </si>
  <si>
    <t>The Hospital District of Southwest Finland</t>
  </si>
  <si>
    <t>Turku University Hospital</t>
  </si>
  <si>
    <r>
      <rPr>
        <i/>
        <vertAlign val="superscript"/>
        <sz val="11"/>
        <rFont val="Arial"/>
        <family val="2"/>
        <scheme val="minor"/>
      </rPr>
      <t>1</t>
    </r>
    <r>
      <rPr>
        <i/>
        <sz val="11"/>
        <rFont val="Arial"/>
        <family val="2"/>
        <scheme val="minor"/>
      </rPr>
      <t xml:space="preserve"> In these projects, the project’s total liabilities have been used to represent the project’s total finance when calculating MuniFin’s estimated share of the project’s total finance. The full definition of MuniFin’s estimated share of finance is available on page 14. </t>
    </r>
  </si>
  <si>
    <t>Joensuun Hoiva- ja Palveluyhdistys ry</t>
  </si>
  <si>
    <t>Construction of apartment building Sepänhelmi</t>
  </si>
  <si>
    <t>Elderly people</t>
  </si>
  <si>
    <t>Equality, Communality, Welfare</t>
  </si>
  <si>
    <t>Kiinteistö Oy Kesti</t>
  </si>
  <si>
    <t>Construction of apartment building Palvelukoti Kestinpuisto</t>
  </si>
  <si>
    <t>Kiinteistö Oy Y-Säätiön palvelutalot</t>
  </si>
  <si>
    <t>Construction of apartment building Friisinmäen nuorisoasunnot</t>
  </si>
  <si>
    <t>Young people in need of special aid</t>
  </si>
  <si>
    <t>MVH-Asunnot Oy</t>
  </si>
  <si>
    <t>Construction of apartment building Onnikoti</t>
  </si>
  <si>
    <t>NAL Asunnot Oy</t>
  </si>
  <si>
    <t>Construction of apartment building Kirstinharju 4</t>
  </si>
  <si>
    <t>Communality, Safety, Welfare</t>
  </si>
  <si>
    <t>Niiralan Kulma Oy</t>
  </si>
  <si>
    <t>Construction of apartment building Untamonkatu 6</t>
  </si>
  <si>
    <t>Young people in psychiatric rehabilitation</t>
  </si>
  <si>
    <t>Communality, Welfare, Safety</t>
  </si>
  <si>
    <t>Setlementtiasunnot Oy</t>
  </si>
  <si>
    <t>Construction of apartment building Jousenpuistonkatu 9</t>
  </si>
  <si>
    <t>Adults with mild intellectual disability, people in psychiatric rehabilitation and immigrants</t>
  </si>
  <si>
    <t>Suomen Hoiva ja Asunto Oy</t>
  </si>
  <si>
    <t>Construction of apartment building Mäntyrannan palvelutalo</t>
  </si>
  <si>
    <t>The Foundation for Student Housing in the Helsinki Region, HOAS</t>
  </si>
  <si>
    <t>Construction of apartment building Mäkelänrinne 4</t>
  </si>
  <si>
    <t>Students</t>
  </si>
  <si>
    <t>Equality, Communality</t>
  </si>
  <si>
    <t>Construction of apartment building Tuuliniitty 1</t>
  </si>
  <si>
    <t>Construction of apartment building Vehkapolku 10,
 HOAS Bethania</t>
  </si>
  <si>
    <t>Renovation of apartment building Hopeatie 10</t>
  </si>
  <si>
    <t>Renovation of apartment building Kitarakuja 1</t>
  </si>
  <si>
    <t>Renovation of apartment building Kitarakuja 3</t>
  </si>
  <si>
    <t>Renovation of apartment building Pasilanraitio 6</t>
  </si>
  <si>
    <t>Renovation of apartment building Retkeilijänkatu 11</t>
  </si>
  <si>
    <t>Turun Ylioppilaskyläsäätiö</t>
  </si>
  <si>
    <t>Construction of apartment building Tyyssija 
os Inspehtorinkatu 12-14</t>
  </si>
  <si>
    <t>Versonsilmu Oy</t>
  </si>
  <si>
    <t>Construction of apartment building Paavontie 41</t>
  </si>
  <si>
    <t>Children with intellectual disability</t>
  </si>
  <si>
    <t>Virkkulankylä Oy</t>
  </si>
  <si>
    <t>Construction of apartment building Hausjärven Virkkula</t>
  </si>
  <si>
    <t>Äänekosken Asumispalvelusäätiö</t>
  </si>
  <si>
    <t>Construction of apartment building Eerolankatu 16</t>
  </si>
  <si>
    <t>Elderly people with memory disorders</t>
  </si>
  <si>
    <t>2022-2023</t>
  </si>
  <si>
    <t>Outstanding amount 31 Dec 2020</t>
  </si>
  <si>
    <t>Total committed finance 31 Dec 2020</t>
  </si>
  <si>
    <t>Number of students, pupils and children reached</t>
  </si>
  <si>
    <t>Karstula Municipality</t>
  </si>
  <si>
    <t>Karstula comprehensive school (400-500 students / children)</t>
  </si>
  <si>
    <t>Day-care aged children, schoolschildren and upper secondary school students in the school's catchment area</t>
  </si>
  <si>
    <t>Communality, Regional vitality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</si>
</sst>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3" formatCode="_-* #,##0.00_-;\-* #,##0.00_-;_-* &quot;-&quot;??_-;_-@_-"/>
    <numFmt numFmtId="164" formatCode="_-* #,##0_-;\-* #,##0_-;_-* &quot;-&quot;??_-;_-@_-"/>
    <numFmt numFmtId="165" formatCode="#,##0.0000"/>
  </numFmts>
  <fonts count="14"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1"/>
      <color theme="0"/>
      <name val="Arial"/>
      <family val="2"/>
      <scheme val="minor"/>
    </font>
    <font>
      <i/>
      <sz val="11"/>
      <color theme="1"/>
      <name val="Arial"/>
      <family val="2"/>
      <scheme val="minor"/>
    </font>
    <font>
      <sz val="10"/>
      <name val="Arial"/>
      <family val="2"/>
    </font>
    <font>
      <i/>
      <sz val="10"/>
      <name val="Arial"/>
      <family val="2"/>
    </font>
    <font>
      <sz val="11"/>
      <name val="Arial"/>
      <family val="2"/>
      <scheme val="minor"/>
    </font>
    <font>
      <i/>
      <sz val="11"/>
      <name val="Arial"/>
      <family val="2"/>
      <scheme val="minor"/>
    </font>
    <font>
      <i/>
      <vertAlign val="superscript"/>
      <sz val="11"/>
      <name val="Arial"/>
      <family val="2"/>
      <scheme val="minor"/>
    </font>
    <font>
      <sz val="11"/>
      <color theme="1"/>
      <name val="Arial"/>
      <family val="2"/>
    </font>
    <font>
      <b/>
      <sz val="18"/>
      <color theme="7"/>
      <name val="Arial"/>
      <family val="2"/>
      <scheme val="minor"/>
    </font>
    <font>
      <vertAlign val="superscript"/>
      <sz val="11"/>
      <color theme="1"/>
      <name val="Arial"/>
      <family val="2"/>
      <scheme val="minor"/>
    </font>
  </fonts>
  <fills count="5">
    <fill>
      <patternFill patternType="none"/>
    </fill>
    <fill>
      <patternFill patternType="gray125"/>
    </fill>
    <fill>
      <patternFill patternType="solid">
        <fgColor theme="7"/>
      </patternFill>
    </fill>
    <fill>
      <patternFill patternType="solid">
        <fgColor theme="7"/>
        <bgColor theme="7"/>
      </patternFill>
    </fill>
    <fill>
      <patternFill patternType="solid">
        <fgColor theme="7" tint="0.79998168889431442"/>
        <bgColor theme="7" tint="0.79998168889431442"/>
      </patternFill>
    </fill>
  </fills>
  <borders count="4">
    <border>
      <left/>
      <right/>
      <top/>
      <bottom/>
      <diagonal/>
    </border>
    <border>
      <left/>
      <right/>
      <top style="thin">
        <color theme="7" tint="0.39997558519241921"/>
      </top>
      <bottom style="thin">
        <color theme="7" tint="0.39997558519241921"/>
      </bottom>
      <diagonal/>
    </border>
    <border>
      <left style="thin">
        <color theme="7" tint="0.39997558519241921"/>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2" fontId="1" fillId="0" borderId="0" applyFont="0" applyFill="0" applyBorder="0" applyAlignment="0" applyProtection="0"/>
    <xf numFmtId="0" fontId="4" fillId="2" borderId="0" applyNumberFormat="0" applyBorder="0" applyAlignment="0" applyProtection="0"/>
  </cellStyleXfs>
  <cellXfs count="41">
    <xf numFmtId="0" fontId="0" fillId="0" borderId="0" xfId="0"/>
    <xf numFmtId="0" fontId="3" fillId="0" borderId="0" xfId="0" applyFont="1"/>
    <xf numFmtId="0" fontId="5" fillId="0" borderId="0" xfId="0" applyFont="1"/>
    <xf numFmtId="164" fontId="0" fillId="0" borderId="0" xfId="0" applyNumberFormat="1"/>
    <xf numFmtId="164" fontId="0" fillId="0" borderId="0" xfId="1" applyNumberFormat="1" applyFont="1"/>
    <xf numFmtId="0" fontId="0" fillId="0" borderId="0" xfId="0" applyAlignment="1">
      <alignment wrapText="1"/>
    </xf>
    <xf numFmtId="9" fontId="0" fillId="0" borderId="0" xfId="2" applyFont="1"/>
    <xf numFmtId="0" fontId="7" fillId="0" borderId="0" xfId="0" applyFont="1" applyAlignment="1">
      <alignment vertical="center"/>
    </xf>
    <xf numFmtId="0" fontId="8" fillId="0" borderId="0" xfId="0" applyFont="1"/>
    <xf numFmtId="0" fontId="9" fillId="0" borderId="0" xfId="0" applyFont="1"/>
    <xf numFmtId="0" fontId="2" fillId="2" borderId="0" xfId="5" applyFont="1" applyAlignment="1">
      <alignment wrapText="1"/>
    </xf>
    <xf numFmtId="164" fontId="2" fillId="2" borderId="0" xfId="5" applyNumberFormat="1" applyFont="1" applyAlignment="1">
      <alignment wrapText="1"/>
    </xf>
    <xf numFmtId="43" fontId="0" fillId="0" borderId="0" xfId="1" applyFont="1"/>
    <xf numFmtId="164" fontId="0" fillId="0" borderId="0" xfId="4" applyNumberFormat="1" applyFont="1"/>
    <xf numFmtId="0" fontId="0" fillId="0" borderId="0" xfId="1" applyNumberFormat="1" applyFont="1"/>
    <xf numFmtId="0" fontId="0" fillId="0" borderId="0" xfId="1" applyNumberFormat="1" applyFont="1" applyAlignment="1">
      <alignment horizontal="right"/>
    </xf>
    <xf numFmtId="9" fontId="0" fillId="0" borderId="0" xfId="0" applyNumberFormat="1"/>
    <xf numFmtId="0" fontId="12" fillId="0" borderId="0" xfId="0" applyFont="1"/>
    <xf numFmtId="0" fontId="2" fillId="3" borderId="1" xfId="0" applyFont="1" applyFill="1" applyBorder="1" applyAlignment="1">
      <alignment vertical="center" wrapText="1"/>
    </xf>
    <xf numFmtId="164" fontId="1" fillId="0" borderId="0" xfId="1" applyNumberFormat="1" applyFont="1"/>
    <xf numFmtId="9" fontId="1" fillId="0" borderId="0" xfId="2" applyFont="1"/>
    <xf numFmtId="43" fontId="12" fillId="0" borderId="0" xfId="1" applyFont="1" applyAlignment="1"/>
    <xf numFmtId="0" fontId="1" fillId="0" borderId="0" xfId="1" applyNumberFormat="1" applyFont="1"/>
    <xf numFmtId="9" fontId="12" fillId="0" borderId="0" xfId="2" applyFont="1" applyAlignment="1"/>
    <xf numFmtId="43" fontId="2" fillId="3" borderId="1" xfId="1" applyFont="1" applyFill="1" applyBorder="1" applyAlignment="1">
      <alignment vertical="center" wrapText="1"/>
    </xf>
    <xf numFmtId="9" fontId="2" fillId="3" borderId="1" xfId="2" applyFont="1" applyFill="1" applyBorder="1" applyAlignment="1">
      <alignment vertical="center" wrapText="1"/>
    </xf>
    <xf numFmtId="0" fontId="0" fillId="0" borderId="0" xfId="0" applyAlignment="1">
      <alignment vertical="center" wrapText="1"/>
    </xf>
    <xf numFmtId="0" fontId="3" fillId="0" borderId="0" xfId="0" applyFont="1" applyAlignment="1">
      <alignment vertical="center" wrapText="1"/>
    </xf>
    <xf numFmtId="42" fontId="3" fillId="0" borderId="0" xfId="4" applyFont="1" applyAlignment="1">
      <alignment vertical="center" wrapText="1"/>
    </xf>
    <xf numFmtId="42" fontId="3" fillId="0" borderId="0" xfId="4" applyFont="1" applyAlignment="1">
      <alignment horizontal="left" vertical="center" wrapText="1"/>
    </xf>
    <xf numFmtId="9" fontId="0" fillId="0" borderId="0" xfId="2" applyFont="1" applyAlignment="1">
      <alignment horizontal="right"/>
    </xf>
    <xf numFmtId="0" fontId="2" fillId="3" borderId="2" xfId="0" applyFont="1" applyFill="1" applyBorder="1" applyAlignment="1">
      <alignment vertical="center" wrapText="1"/>
    </xf>
    <xf numFmtId="0" fontId="0" fillId="0" borderId="2" xfId="0" applyBorder="1"/>
    <xf numFmtId="164" fontId="0" fillId="0" borderId="1" xfId="1" applyNumberFormat="1" applyFont="1" applyBorder="1"/>
    <xf numFmtId="165" fontId="0" fillId="0" borderId="0" xfId="2" applyNumberFormat="1" applyFont="1"/>
    <xf numFmtId="49" fontId="0" fillId="0" borderId="2" xfId="0" applyNumberFormat="1" applyBorder="1" applyAlignment="1">
      <alignment horizontal="right"/>
    </xf>
    <xf numFmtId="164" fontId="0" fillId="0" borderId="0" xfId="1" applyNumberFormat="1" applyFont="1" applyAlignment="1">
      <alignment horizontal="center"/>
    </xf>
    <xf numFmtId="164" fontId="2" fillId="2" borderId="0" xfId="5" applyNumberFormat="1" applyFont="1" applyAlignment="1">
      <alignment horizontal="center" wrapText="1"/>
    </xf>
    <xf numFmtId="9" fontId="0" fillId="0" borderId="2" xfId="2" applyFont="1" applyBorder="1" applyProtection="1"/>
    <xf numFmtId="164" fontId="0" fillId="4" borderId="3" xfId="1" applyNumberFormat="1" applyFont="1" applyFill="1" applyBorder="1" applyAlignment="1" applyProtection="1">
      <alignment horizontal="center"/>
      <protection locked="0"/>
    </xf>
    <xf numFmtId="0" fontId="7" fillId="0" borderId="0" xfId="0" applyFont="1" applyAlignment="1">
      <alignment horizontal="left" vertical="center" wrapText="1"/>
    </xf>
  </cellXfs>
  <cellStyles count="6">
    <cellStyle name="Accent4" xfId="5" builtinId="41"/>
    <cellStyle name="Comma" xfId="1" builtinId="3"/>
    <cellStyle name="Currency [0]" xfId="4" builtinId="7"/>
    <cellStyle name="Normal" xfId="0" builtinId="0"/>
    <cellStyle name="Normal 2" xfId="3" xr:uid="{00000000-0005-0000-0000-000004000000}"/>
    <cellStyle name="Percent" xfId="2" builtinId="5"/>
  </cellStyles>
  <dxfs count="52">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border outline="0">
        <bottom style="thin">
          <color theme="7" tint="0.39997558519241921"/>
        </bottom>
      </border>
    </dxf>
    <dxf>
      <font>
        <b/>
        <i val="0"/>
        <strike val="0"/>
        <condense val="0"/>
        <extend val="0"/>
        <outline val="0"/>
        <shadow val="0"/>
        <u val="none"/>
        <vertAlign val="baseline"/>
        <sz val="11"/>
        <color theme="0"/>
        <name val="Arial"/>
        <scheme val="minor"/>
      </font>
      <fill>
        <patternFill patternType="solid">
          <fgColor theme="7"/>
          <bgColor theme="7"/>
        </patternFill>
      </fill>
      <alignment horizontal="general" vertical="center" textRotation="0" wrapText="1" indent="0" justifyLastLine="0" shrinkToFit="0" readingOrder="0"/>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0" formatCode="General"/>
    </dxf>
    <dxf>
      <numFmt numFmtId="0" formatCode="General"/>
    </dxf>
    <dxf>
      <numFmt numFmtId="164" formatCode="_-* #,##0_-;\-* #,##0_-;_-* &quot;-&quot;??_-;_-@_-"/>
    </dxf>
    <dxf>
      <border outline="0">
        <bottom style="thin">
          <color theme="7" tint="0.39997558519241921"/>
        </bottom>
      </border>
    </dxf>
    <dxf>
      <font>
        <b/>
        <i val="0"/>
        <strike val="0"/>
        <condense val="0"/>
        <extend val="0"/>
        <outline val="0"/>
        <shadow val="0"/>
        <u val="none"/>
        <vertAlign val="baseline"/>
        <sz val="11"/>
        <color theme="0"/>
        <name val="Arial"/>
        <scheme val="minor"/>
      </font>
      <fill>
        <patternFill patternType="solid">
          <fgColor theme="7"/>
          <bgColor theme="7"/>
        </patternFill>
      </fill>
      <alignment horizontal="general" vertical="center" textRotation="0" wrapText="1" indent="0" justifyLastLine="0" shrinkToFit="0" readingOrder="0"/>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font>
        <b/>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1</xdr:col>
      <xdr:colOff>2523955</xdr:colOff>
      <xdr:row>4</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00025"/>
          <a:ext cx="2523955"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2:K16" totalsRowShown="0" headerRowDxfId="51" dataDxfId="50" dataCellStyle="Comma">
  <tableColumns count="10">
    <tableColumn id="1" xr3:uid="{00000000-0010-0000-0000-000001000000}" name="Project category"/>
    <tableColumn id="9" xr3:uid="{00000000-0010-0000-0000-000009000000}" name="Number of projects" dataDxfId="49" dataCellStyle="Comma"/>
    <tableColumn id="10" xr3:uid="{00000000-0010-0000-0000-00000A000000}" name="Outstanding amount_x000a_31 Dec 2020" dataDxfId="48" dataCellStyle="Comma"/>
    <tableColumn id="2" xr3:uid="{00000000-0010-0000-0000-000002000000}" name="Number of patient visits" dataDxfId="47" dataCellStyle="Comma"/>
    <tableColumn id="3" xr3:uid="{00000000-0010-0000-0000-000003000000}" name="Number of welfare service users reached" dataDxfId="46" dataCellStyle="Comma"/>
    <tableColumn id="4" xr3:uid="{00000000-0010-0000-0000-000004000000}" name="Number of residents" dataDxfId="45" dataCellStyle="Comma"/>
    <tableColumn id="5" xr3:uid="{00000000-0010-0000-0000-000005000000}" name="Number of apartments" dataDxfId="44" dataCellStyle="Comma"/>
    <tableColumn id="6" xr3:uid="{00000000-0010-0000-0000-000006000000}" name="Number of apartments for the most vulnerable population" dataDxfId="43" dataCellStyle="Comma"/>
    <tableColumn id="7" xr3:uid="{00000000-0010-0000-0000-000007000000}" name="Number of students, pupils and children" dataDxfId="42" dataCellStyle="Comma"/>
    <tableColumn id="8" xr3:uid="{00000000-0010-0000-0000-000008000000}" name="Average class size" dataDxfId="41" dataCellStyle="Comma"/>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A1B2A0-437F-463D-B134-A0F263469658}" name="Table13" displayName="Table13" ref="B28:K32" totalsRowShown="0" headerRowDxfId="40" dataDxfId="39" dataCellStyle="Comma">
  <tableColumns count="10">
    <tableColumn id="1" xr3:uid="{DF290102-99AA-43A7-9675-AE13C35C24F7}" name="Project category"/>
    <tableColumn id="9" xr3:uid="{AF17D030-9FE4-413F-81EF-E51C25A1C215}" name="Number of projects" dataDxfId="38" dataCellStyle="Comma"/>
    <tableColumn id="10" xr3:uid="{CC73BF11-328B-40F8-98AC-7941C2A0CBDE}" name="Outstanding amount_x000a_31 Dec 2020" dataDxfId="37" dataCellStyle="Comma"/>
    <tableColumn id="2" xr3:uid="{9AD93344-C605-438D-93BA-C32F076BB544}" name="Number of patient visits" dataDxfId="36" dataCellStyle="Comma"/>
    <tableColumn id="3" xr3:uid="{5438A2FD-626F-4F2F-AEE6-BF2BC39BBC65}" name="Number of welfare service users reached" dataDxfId="35" dataCellStyle="Comma"/>
    <tableColumn id="4" xr3:uid="{1299B760-DC1F-498D-AE92-22831070896A}" name="Number of residents" dataDxfId="34" dataCellStyle="Comma"/>
    <tableColumn id="5" xr3:uid="{64D4CA33-140F-473A-800E-D7D115621324}" name="Number of apartments" dataDxfId="33" dataCellStyle="Comma"/>
    <tableColumn id="6" xr3:uid="{6AD2C84C-0F7C-4099-B505-08D76F3F30CF}" name="Number of apartments for the most vulnerable population" dataDxfId="32" dataCellStyle="Comma"/>
    <tableColumn id="7" xr3:uid="{5A64F57A-A7B7-483D-9544-C9088F13AFEA}" name="Number of students, pupils and children" dataDxfId="31" dataCellStyle="Comma"/>
    <tableColumn id="8" xr3:uid="{35831682-A062-4987-ACB3-7DC831416E2A}" name="Average class size" dataDxfId="30" dataCellStyle="Comma"/>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3:M9" totalsRowShown="0" headerRowDxfId="29" headerRowCellStyle="Currency [0]" dataCellStyle="Currency [0]">
  <tableColumns count="12">
    <tableColumn id="1" xr3:uid="{00000000-0010-0000-0100-000001000000}" name="Customer"/>
    <tableColumn id="2" xr3:uid="{00000000-0010-0000-0100-000002000000}" name="Project"/>
    <tableColumn id="3" xr3:uid="{00000000-0010-0000-0100-000003000000}" name="Target group"/>
    <tableColumn id="4" xr3:uid="{00000000-0010-0000-0100-000004000000}" name="Social goals" dataDxfId="28" dataCellStyle="Comma"/>
    <tableColumn id="5" xr3:uid="{00000000-0010-0000-0100-000005000000}" name="Year of approval" dataDxfId="27" dataCellStyle="Comma"/>
    <tableColumn id="6" xr3:uid="{00000000-0010-0000-0100-000006000000}" name="Estimated completion year" dataDxfId="26" dataCellStyle="Comma"/>
    <tableColumn id="7" xr3:uid="{00000000-0010-0000-0100-000007000000}" name="Outstanding amount_x000a_31 Dec 2020" dataDxfId="25" dataCellStyle="Comma"/>
    <tableColumn id="8" xr3:uid="{00000000-0010-0000-0100-000008000000}" name="Unwithdrawn credit commitment_x000a_31 Dec 2020" dataDxfId="24" dataCellStyle="Comma"/>
    <tableColumn id="9" xr3:uid="{00000000-0010-0000-0100-000009000000}" name="Total committed finance_x000a_31 Dec 2020" dataDxfId="23" dataCellStyle="Currency [0]"/>
    <tableColumn id="10" xr3:uid="{00000000-0010-0000-0100-00000A000000}" name="Munifin's estimated share of finance_x000a_31 Dec 2020" dataCellStyle="Percent"/>
    <tableColumn id="11" xr3:uid="{00000000-0010-0000-0100-00000B000000}" name="Number of patient visits" dataDxfId="22" dataCellStyle="Currency [0]"/>
    <tableColumn id="12" xr3:uid="{00000000-0010-0000-0100-00000C000000}" name="Number of welfare service users reached" dataDxfId="21" dataCellStyle="Currency [0]"/>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B3:M23" totalsRowShown="0" headerRowDxfId="20" headerRowBorderDxfId="19">
  <tableColumns count="12">
    <tableColumn id="1" xr3:uid="{00000000-0010-0000-0200-000001000000}" name="Customer"/>
    <tableColumn id="2" xr3:uid="{00000000-0010-0000-0200-000002000000}" name="Project"/>
    <tableColumn id="3" xr3:uid="{00000000-0010-0000-0200-000003000000}" name="Target group"/>
    <tableColumn id="4" xr3:uid="{00000000-0010-0000-0200-000004000000}" name="Social goals" dataDxfId="18" dataCellStyle="Comma"/>
    <tableColumn id="5" xr3:uid="{00000000-0010-0000-0200-000005000000}" name="Year of approval" dataDxfId="17" dataCellStyle="Comma"/>
    <tableColumn id="6" xr3:uid="{00000000-0010-0000-0200-000006000000}" name="Estimated completion year" dataDxfId="16" dataCellStyle="Comma"/>
    <tableColumn id="7" xr3:uid="{00000000-0010-0000-0200-000007000000}" name="Outstanding amount_x000a_31 Dec 2020" dataDxfId="15" dataCellStyle="Comma"/>
    <tableColumn id="8" xr3:uid="{00000000-0010-0000-0200-000008000000}" name="Unwithdrawn credit commitment_x000a_31 Dec 2020" dataDxfId="14" dataCellStyle="Comma"/>
    <tableColumn id="9" xr3:uid="{00000000-0010-0000-0200-000009000000}" name="Total committed finance_x000a_31 Dec 2020" dataDxfId="13" dataCellStyle="Comma"/>
    <tableColumn id="10" xr3:uid="{00000000-0010-0000-0200-00000A000000}" name="Munifin's estimated share of finance_x000a_31 Dec 2020" dataCellStyle="Percent"/>
    <tableColumn id="11" xr3:uid="{00000000-0010-0000-0200-00000B000000}" name="Number of residents" dataDxfId="12" dataCellStyle="Comma"/>
    <tableColumn id="12" xr3:uid="{00000000-0010-0000-0200-00000C000000}" name="Number of apartments" dataDxfId="11" dataCellStyle="Comma"/>
  </tableColumns>
  <tableStyleInfo name="TableStyleMedium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B3:M4" totalsRowShown="0" headerRowDxfId="10" headerRowBorderDxfId="9">
  <tableColumns count="12">
    <tableColumn id="1" xr3:uid="{00000000-0010-0000-0300-000001000000}" name="Customer"/>
    <tableColumn id="2" xr3:uid="{00000000-0010-0000-0300-000002000000}" name="Project"/>
    <tableColumn id="3" xr3:uid="{00000000-0010-0000-0300-000003000000}" name="Target group"/>
    <tableColumn id="4" xr3:uid="{00000000-0010-0000-0300-000004000000}" name="Social goals" dataDxfId="8" dataCellStyle="Comma"/>
    <tableColumn id="5" xr3:uid="{00000000-0010-0000-0300-000005000000}" name="Year of approval" dataDxfId="7" dataCellStyle="Comma"/>
    <tableColumn id="6" xr3:uid="{00000000-0010-0000-0300-000006000000}" name="Estimated completion year" dataDxfId="6" dataCellStyle="Comma"/>
    <tableColumn id="7" xr3:uid="{00000000-0010-0000-0300-000007000000}" name="Outstanding amount 31 Dec 2020" dataDxfId="5" dataCellStyle="Comma"/>
    <tableColumn id="8" xr3:uid="{00000000-0010-0000-0300-000008000000}" name="Unwithdrawn credit commitment_x000a_31 Dec 2020" dataDxfId="4" dataCellStyle="Comma"/>
    <tableColumn id="9" xr3:uid="{00000000-0010-0000-0300-000009000000}" name="Total committed finance 31 Dec 2020" dataDxfId="3" dataCellStyle="Comma"/>
    <tableColumn id="10" xr3:uid="{00000000-0010-0000-0300-00000A000000}" name="Munifin's estimated share of finance_x000a_31 Dec 2020" dataDxfId="2" dataCellStyle="Comma"/>
    <tableColumn id="11" xr3:uid="{00000000-0010-0000-0300-00000B000000}" name="Number of students, pupils and children reached" dataDxfId="1" dataCellStyle="Comma"/>
    <tableColumn id="12" xr3:uid="{00000000-0010-0000-0300-00000C000000}" name="Average class size" dataDxfId="0" dataCellStyle="Comma"/>
  </tableColumns>
  <tableStyleInfo name="TableStyleMedium5" showFirstColumn="0" showLastColumn="0" showRowStripes="1" showColumnStripes="0"/>
</table>
</file>

<file path=xl/theme/theme1.xml><?xml version="1.0" encoding="utf-8"?>
<a:theme xmlns:a="http://schemas.openxmlformats.org/drawingml/2006/main" name="Kuntarahoitus">
  <a:themeElements>
    <a:clrScheme name="Kuntarahoitus">
      <a:dk1>
        <a:srgbClr val="000000"/>
      </a:dk1>
      <a:lt1>
        <a:srgbClr val="FFFFFF"/>
      </a:lt1>
      <a:dk2>
        <a:srgbClr val="00584D"/>
      </a:dk2>
      <a:lt2>
        <a:srgbClr val="00AF43"/>
      </a:lt2>
      <a:accent1>
        <a:srgbClr val="00AF43"/>
      </a:accent1>
      <a:accent2>
        <a:srgbClr val="00584D"/>
      </a:accent2>
      <a:accent3>
        <a:srgbClr val="FF647E"/>
      </a:accent3>
      <a:accent4>
        <a:srgbClr val="6258B1"/>
      </a:accent4>
      <a:accent5>
        <a:srgbClr val="FF8140"/>
      </a:accent5>
      <a:accent6>
        <a:srgbClr val="00A1E0"/>
      </a:accent6>
      <a:hlink>
        <a:srgbClr val="00513B"/>
      </a:hlink>
      <a:folHlink>
        <a:srgbClr val="00B05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buClrTx/>
          <a:defRPr sz="1600" dirty="0" err="1" smtClean="0">
            <a:solidFill>
              <a:srgbClr val="000000"/>
            </a:solidFill>
          </a:defRPr>
        </a:defPPr>
      </a:lstStyle>
    </a:txDef>
  </a:objectDefaults>
  <a:extraClrSchemeLst/>
  <a:extLst>
    <a:ext uri="{05A4C25C-085E-4340-85A3-A5531E510DB2}">
      <thm15:themeFamily xmlns:thm15="http://schemas.microsoft.com/office/thememl/2012/main" name="Kuntarahoitus" id="{4995A591-8B49-42EF-8B1D-7A3BB237DD60}" vid="{9AFF7853-0E8F-418B-874F-1AE2D992C14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K51"/>
  <sheetViews>
    <sheetView showGridLines="0" tabSelected="1" zoomScale="80" zoomScaleNormal="80" zoomScalePageLayoutView="80" workbookViewId="0">
      <selection activeCell="G25" sqref="G25"/>
    </sheetView>
  </sheetViews>
  <sheetFormatPr defaultRowHeight="14.25" x14ac:dyDescent="0.2"/>
  <cols>
    <col min="1" max="1" width="5.625" customWidth="1"/>
    <col min="2" max="2" width="36.25" customWidth="1"/>
    <col min="3" max="3" width="15.5" customWidth="1"/>
    <col min="4" max="4" width="19.5" customWidth="1"/>
    <col min="5" max="5" width="16.25" customWidth="1"/>
    <col min="6" max="6" width="23.5" customWidth="1"/>
    <col min="7" max="7" width="14.375" customWidth="1"/>
    <col min="8" max="8" width="15.5" customWidth="1"/>
    <col min="9" max="9" width="18.125" customWidth="1"/>
    <col min="10" max="10" width="16.125" customWidth="1"/>
    <col min="11" max="11" width="12.375" customWidth="1"/>
  </cols>
  <sheetData>
    <row r="1" spans="2:11" ht="20.25" customHeight="1" x14ac:dyDescent="0.2"/>
    <row r="7" spans="2:11" ht="15" x14ac:dyDescent="0.25">
      <c r="B7" s="1" t="s">
        <v>0</v>
      </c>
    </row>
    <row r="8" spans="2:11" x14ac:dyDescent="0.2">
      <c r="B8" s="2" t="s">
        <v>1</v>
      </c>
    </row>
    <row r="9" spans="2:11" x14ac:dyDescent="0.2">
      <c r="B9" s="2"/>
    </row>
    <row r="10" spans="2:11" x14ac:dyDescent="0.2">
      <c r="B10" s="2"/>
    </row>
    <row r="11" spans="2:11" ht="15" x14ac:dyDescent="0.25">
      <c r="B11" s="1" t="s">
        <v>2</v>
      </c>
    </row>
    <row r="12" spans="2:11" ht="65.25" customHeight="1" x14ac:dyDescent="0.2">
      <c r="B12" s="26" t="s">
        <v>3</v>
      </c>
      <c r="C12" s="26" t="s">
        <v>4</v>
      </c>
      <c r="D12" s="26" t="s">
        <v>5</v>
      </c>
      <c r="E12" s="26" t="s">
        <v>6</v>
      </c>
      <c r="F12" s="26" t="s">
        <v>7</v>
      </c>
      <c r="G12" s="26" t="s">
        <v>8</v>
      </c>
      <c r="H12" s="26" t="s">
        <v>9</v>
      </c>
      <c r="I12" s="26" t="s">
        <v>10</v>
      </c>
      <c r="J12" s="26" t="s">
        <v>11</v>
      </c>
      <c r="K12" s="26" t="s">
        <v>12</v>
      </c>
    </row>
    <row r="13" spans="2:11" ht="15" x14ac:dyDescent="0.25">
      <c r="B13" s="1" t="s">
        <v>13</v>
      </c>
      <c r="C13" s="4">
        <v>6</v>
      </c>
      <c r="D13" s="4">
        <v>499385571.01999998</v>
      </c>
      <c r="E13" s="4">
        <v>665966.36</v>
      </c>
      <c r="F13" s="4">
        <v>1641289.89</v>
      </c>
      <c r="G13" s="4">
        <v>0</v>
      </c>
      <c r="H13" s="4">
        <v>0</v>
      </c>
      <c r="I13" s="4">
        <v>0</v>
      </c>
      <c r="J13" s="4">
        <v>0</v>
      </c>
      <c r="K13" s="4">
        <v>0</v>
      </c>
    </row>
    <row r="14" spans="2:11" ht="15" x14ac:dyDescent="0.25">
      <c r="B14" s="1" t="s">
        <v>14</v>
      </c>
      <c r="C14" s="4">
        <v>20</v>
      </c>
      <c r="D14" s="4">
        <v>84953475.700000003</v>
      </c>
      <c r="E14" s="4">
        <v>0</v>
      </c>
      <c r="F14" s="4">
        <v>0</v>
      </c>
      <c r="G14" s="4">
        <v>1078.8699999999999</v>
      </c>
      <c r="H14" s="4">
        <v>921.56</v>
      </c>
      <c r="I14" s="4">
        <v>921.56</v>
      </c>
      <c r="J14" s="4">
        <v>0</v>
      </c>
      <c r="K14" s="4">
        <v>0</v>
      </c>
    </row>
    <row r="15" spans="2:11" ht="15" x14ac:dyDescent="0.25">
      <c r="B15" s="1" t="s">
        <v>15</v>
      </c>
      <c r="C15" s="4">
        <v>1</v>
      </c>
      <c r="D15" s="4">
        <v>4488602.1100000003</v>
      </c>
      <c r="E15" s="4">
        <v>0</v>
      </c>
      <c r="F15" s="4">
        <v>0</v>
      </c>
      <c r="G15" s="4">
        <v>0</v>
      </c>
      <c r="H15" s="4">
        <v>0</v>
      </c>
      <c r="I15" s="4">
        <v>0</v>
      </c>
      <c r="J15" s="4">
        <v>136.47999999999999</v>
      </c>
      <c r="K15" s="4">
        <v>17</v>
      </c>
    </row>
    <row r="16" spans="2:11" ht="15" x14ac:dyDescent="0.25">
      <c r="B16" s="10" t="s">
        <v>16</v>
      </c>
      <c r="C16" s="11">
        <v>27</v>
      </c>
      <c r="D16" s="11">
        <v>588827648.83000004</v>
      </c>
      <c r="E16" s="11">
        <v>665966.36</v>
      </c>
      <c r="F16" s="11">
        <v>1641289.89</v>
      </c>
      <c r="G16" s="11">
        <v>1078.8699999999999</v>
      </c>
      <c r="H16" s="11">
        <v>921.56</v>
      </c>
      <c r="I16" s="11">
        <v>921.56</v>
      </c>
      <c r="J16" s="11">
        <v>136.47999999999999</v>
      </c>
      <c r="K16" s="11">
        <v>17</v>
      </c>
    </row>
    <row r="17" spans="2:11" x14ac:dyDescent="0.2">
      <c r="B17" s="5"/>
      <c r="C17" s="5"/>
      <c r="D17" s="5"/>
      <c r="E17" s="5"/>
      <c r="F17" s="5"/>
      <c r="G17" s="5"/>
      <c r="H17" s="5"/>
      <c r="I17" s="5"/>
    </row>
    <row r="18" spans="2:11" x14ac:dyDescent="0.2">
      <c r="B18" s="5"/>
      <c r="C18" s="5"/>
      <c r="D18" s="5"/>
      <c r="E18" s="5"/>
      <c r="F18" s="5"/>
      <c r="G18" s="5"/>
      <c r="H18" s="5"/>
      <c r="I18" s="5"/>
    </row>
    <row r="19" spans="2:11" ht="15" x14ac:dyDescent="0.25">
      <c r="B19" s="1" t="s">
        <v>17</v>
      </c>
      <c r="C19" s="5"/>
      <c r="D19" s="5"/>
      <c r="E19" s="5"/>
      <c r="F19" s="5"/>
      <c r="G19" s="5"/>
      <c r="H19" s="5"/>
      <c r="I19" s="5"/>
    </row>
    <row r="20" spans="2:11" ht="15" x14ac:dyDescent="0.25">
      <c r="B20" s="1" t="s">
        <v>18</v>
      </c>
      <c r="C20" s="5"/>
      <c r="D20" s="5"/>
      <c r="E20" s="5"/>
      <c r="F20" s="5"/>
      <c r="G20" s="5"/>
      <c r="H20" s="5"/>
      <c r="I20" s="5"/>
    </row>
    <row r="21" spans="2:11" ht="15" x14ac:dyDescent="0.25">
      <c r="B21" s="1" t="s">
        <v>19</v>
      </c>
      <c r="C21" s="5"/>
      <c r="D21" s="5"/>
      <c r="E21" s="5"/>
      <c r="F21" s="5"/>
      <c r="G21" s="5"/>
      <c r="H21" s="5"/>
      <c r="I21" s="5"/>
    </row>
    <row r="22" spans="2:11" x14ac:dyDescent="0.2">
      <c r="B22" s="5"/>
      <c r="C22" s="5"/>
      <c r="D22" s="5"/>
      <c r="E22" s="5"/>
      <c r="F22" s="5"/>
      <c r="G22" s="5"/>
      <c r="H22" s="5"/>
      <c r="I22" s="5"/>
    </row>
    <row r="23" spans="2:11" ht="30" x14ac:dyDescent="0.2">
      <c r="B23" s="31" t="s">
        <v>20</v>
      </c>
      <c r="C23" s="31" t="s">
        <v>21</v>
      </c>
      <c r="D23" s="31" t="s">
        <v>22</v>
      </c>
      <c r="E23" s="31" t="s">
        <v>23</v>
      </c>
      <c r="F23" s="31" t="s">
        <v>24</v>
      </c>
      <c r="G23" s="31" t="s">
        <v>25</v>
      </c>
      <c r="H23" s="5"/>
      <c r="I23" s="5"/>
    </row>
    <row r="24" spans="2:11" x14ac:dyDescent="0.2">
      <c r="B24" s="32" t="s">
        <v>26</v>
      </c>
      <c r="C24" s="33">
        <v>600000000</v>
      </c>
      <c r="D24" s="32" t="s">
        <v>27</v>
      </c>
      <c r="E24" s="35" t="s">
        <v>28</v>
      </c>
      <c r="F24" s="38">
        <v>1</v>
      </c>
      <c r="G24" s="39">
        <v>0</v>
      </c>
      <c r="H24" s="3"/>
      <c r="I24" s="3"/>
      <c r="J24" s="3"/>
      <c r="K24" s="3"/>
    </row>
    <row r="25" spans="2:11" x14ac:dyDescent="0.2">
      <c r="C25" s="3"/>
      <c r="D25" s="3"/>
      <c r="E25" s="3"/>
      <c r="F25" s="3"/>
      <c r="G25" s="3"/>
      <c r="H25" s="3"/>
      <c r="I25" s="3"/>
      <c r="J25" s="3"/>
      <c r="K25" s="3"/>
    </row>
    <row r="26" spans="2:11" x14ac:dyDescent="0.2">
      <c r="C26" s="3"/>
      <c r="D26" s="3"/>
      <c r="E26" s="3"/>
      <c r="F26" s="3"/>
      <c r="G26" s="3"/>
      <c r="H26" s="3"/>
      <c r="I26" s="3"/>
      <c r="J26" s="3"/>
      <c r="K26" s="3"/>
    </row>
    <row r="27" spans="2:11" ht="15" x14ac:dyDescent="0.25">
      <c r="B27" s="1" t="s">
        <v>29</v>
      </c>
      <c r="C27" s="3"/>
      <c r="D27" s="3"/>
      <c r="E27" s="34"/>
      <c r="F27" s="3"/>
      <c r="G27" s="3"/>
      <c r="H27" s="3"/>
      <c r="I27" s="3"/>
      <c r="J27" s="3"/>
      <c r="K27" s="3"/>
    </row>
    <row r="28" spans="2:11" ht="57" x14ac:dyDescent="0.2">
      <c r="B28" s="26" t="s">
        <v>3</v>
      </c>
      <c r="C28" s="26" t="s">
        <v>4</v>
      </c>
      <c r="D28" s="26" t="s">
        <v>5</v>
      </c>
      <c r="E28" s="26" t="s">
        <v>6</v>
      </c>
      <c r="F28" s="26" t="s">
        <v>7</v>
      </c>
      <c r="G28" s="26" t="s">
        <v>8</v>
      </c>
      <c r="H28" s="26" t="s">
        <v>9</v>
      </c>
      <c r="I28" s="26" t="s">
        <v>10</v>
      </c>
      <c r="J28" s="26" t="s">
        <v>11</v>
      </c>
      <c r="K28" s="26" t="s">
        <v>12</v>
      </c>
    </row>
    <row r="29" spans="2:11" ht="15" x14ac:dyDescent="0.25">
      <c r="B29" s="1" t="s">
        <v>13</v>
      </c>
      <c r="C29" s="4"/>
      <c r="D29" s="4"/>
      <c r="E29" s="4">
        <f>$F$24*MIN($C$24/$F$24/$D$16,1)*E13*$G$24/$C$24</f>
        <v>0</v>
      </c>
      <c r="F29" s="4">
        <f t="shared" ref="F29:J29" si="0">$F$24*MIN($C$24/$F$24/$D$16,1)*F13*$G$24/$C$24</f>
        <v>0</v>
      </c>
      <c r="G29" s="4">
        <f t="shared" si="0"/>
        <v>0</v>
      </c>
      <c r="H29" s="4">
        <f t="shared" si="0"/>
        <v>0</v>
      </c>
      <c r="I29" s="4">
        <f t="shared" si="0"/>
        <v>0</v>
      </c>
      <c r="J29" s="4">
        <f t="shared" si="0"/>
        <v>0</v>
      </c>
      <c r="K29" s="36">
        <v>0</v>
      </c>
    </row>
    <row r="30" spans="2:11" ht="15" x14ac:dyDescent="0.25">
      <c r="B30" s="1" t="s">
        <v>14</v>
      </c>
      <c r="C30" s="4"/>
      <c r="D30" s="4"/>
      <c r="E30" s="4">
        <f t="shared" ref="E30:J31" si="1">$F$24*MIN($C$24/$F$24/$D$16,1)*E14*$G$24/$C$24</f>
        <v>0</v>
      </c>
      <c r="F30" s="4">
        <f t="shared" si="1"/>
        <v>0</v>
      </c>
      <c r="G30" s="4">
        <f t="shared" si="1"/>
        <v>0</v>
      </c>
      <c r="H30" s="4">
        <f t="shared" si="1"/>
        <v>0</v>
      </c>
      <c r="I30" s="4">
        <f t="shared" si="1"/>
        <v>0</v>
      </c>
      <c r="J30" s="4">
        <f t="shared" si="1"/>
        <v>0</v>
      </c>
      <c r="K30" s="36">
        <v>0</v>
      </c>
    </row>
    <row r="31" spans="2:11" ht="15" x14ac:dyDescent="0.25">
      <c r="B31" s="1" t="s">
        <v>15</v>
      </c>
      <c r="C31" s="4"/>
      <c r="D31" s="4"/>
      <c r="E31" s="4">
        <f t="shared" si="1"/>
        <v>0</v>
      </c>
      <c r="F31" s="4">
        <f t="shared" si="1"/>
        <v>0</v>
      </c>
      <c r="G31" s="4">
        <f t="shared" si="1"/>
        <v>0</v>
      </c>
      <c r="H31" s="4">
        <f t="shared" si="1"/>
        <v>0</v>
      </c>
      <c r="I31" s="4">
        <f t="shared" si="1"/>
        <v>0</v>
      </c>
      <c r="J31" s="4">
        <f t="shared" si="1"/>
        <v>0</v>
      </c>
      <c r="K31" s="36" t="s">
        <v>30</v>
      </c>
    </row>
    <row r="32" spans="2:11" ht="15" x14ac:dyDescent="0.25">
      <c r="B32" s="10" t="s">
        <v>16</v>
      </c>
      <c r="C32" s="11"/>
      <c r="D32" s="11"/>
      <c r="E32" s="11">
        <f>SUM(E29:E31)</f>
        <v>0</v>
      </c>
      <c r="F32" s="11">
        <f t="shared" ref="F32:J32" si="2">SUM(F29:F31)</f>
        <v>0</v>
      </c>
      <c r="G32" s="11">
        <f t="shared" si="2"/>
        <v>0</v>
      </c>
      <c r="H32" s="11">
        <f t="shared" si="2"/>
        <v>0</v>
      </c>
      <c r="I32" s="11">
        <f t="shared" si="2"/>
        <v>0</v>
      </c>
      <c r="J32" s="11">
        <f t="shared" si="2"/>
        <v>0</v>
      </c>
      <c r="K32" s="37" t="s">
        <v>30</v>
      </c>
    </row>
    <row r="36" spans="2:9" x14ac:dyDescent="0.2">
      <c r="B36" s="7" t="s">
        <v>31</v>
      </c>
      <c r="C36" s="8"/>
      <c r="D36" s="8"/>
      <c r="E36" s="8"/>
      <c r="F36" s="8"/>
      <c r="G36" s="8"/>
      <c r="H36" s="8"/>
      <c r="I36" s="8"/>
    </row>
    <row r="37" spans="2:9" ht="11.25" customHeight="1" x14ac:dyDescent="0.2">
      <c r="B37" s="40" t="s">
        <v>32</v>
      </c>
      <c r="C37" s="40"/>
      <c r="D37" s="40"/>
      <c r="E37" s="40"/>
      <c r="F37" s="40"/>
      <c r="G37" s="40"/>
      <c r="H37" s="40"/>
      <c r="I37" s="40"/>
    </row>
    <row r="38" spans="2:9" ht="11.25" customHeight="1" x14ac:dyDescent="0.2">
      <c r="B38" s="40"/>
      <c r="C38" s="40"/>
      <c r="D38" s="40"/>
      <c r="E38" s="40"/>
      <c r="F38" s="40"/>
      <c r="G38" s="40"/>
      <c r="H38" s="40"/>
      <c r="I38" s="40"/>
    </row>
    <row r="39" spans="2:9" ht="11.25" customHeight="1" x14ac:dyDescent="0.2">
      <c r="B39" s="40"/>
      <c r="C39" s="40"/>
      <c r="D39" s="40"/>
      <c r="E39" s="40"/>
      <c r="F39" s="40"/>
      <c r="G39" s="40"/>
      <c r="H39" s="40"/>
      <c r="I39" s="40"/>
    </row>
    <row r="40" spans="2:9" ht="11.25" customHeight="1" x14ac:dyDescent="0.2">
      <c r="B40" s="40"/>
      <c r="C40" s="40"/>
      <c r="D40" s="40"/>
      <c r="E40" s="40"/>
      <c r="F40" s="40"/>
      <c r="G40" s="40"/>
      <c r="H40" s="40"/>
      <c r="I40" s="40"/>
    </row>
    <row r="41" spans="2:9" ht="11.25" customHeight="1" x14ac:dyDescent="0.2">
      <c r="B41" s="40"/>
      <c r="C41" s="40"/>
      <c r="D41" s="40"/>
      <c r="E41" s="40"/>
      <c r="F41" s="40"/>
      <c r="G41" s="40"/>
      <c r="H41" s="40"/>
      <c r="I41" s="40"/>
    </row>
    <row r="42" spans="2:9" ht="11.25" customHeight="1" x14ac:dyDescent="0.2">
      <c r="B42" s="40"/>
      <c r="C42" s="40"/>
      <c r="D42" s="40"/>
      <c r="E42" s="40"/>
      <c r="F42" s="40"/>
      <c r="G42" s="40"/>
      <c r="H42" s="40"/>
      <c r="I42" s="40"/>
    </row>
    <row r="43" spans="2:9" x14ac:dyDescent="0.2">
      <c r="B43" s="40"/>
      <c r="C43" s="40"/>
      <c r="D43" s="40"/>
      <c r="E43" s="40"/>
      <c r="F43" s="40"/>
      <c r="G43" s="40"/>
      <c r="H43" s="40"/>
      <c r="I43" s="40"/>
    </row>
    <row r="44" spans="2:9" x14ac:dyDescent="0.2">
      <c r="B44" s="40"/>
      <c r="C44" s="40"/>
      <c r="D44" s="40"/>
      <c r="E44" s="40"/>
      <c r="F44" s="40"/>
      <c r="G44" s="40"/>
      <c r="H44" s="40"/>
      <c r="I44" s="40"/>
    </row>
    <row r="45" spans="2:9" x14ac:dyDescent="0.2">
      <c r="B45" s="40"/>
      <c r="C45" s="40"/>
      <c r="D45" s="40"/>
      <c r="E45" s="40"/>
      <c r="F45" s="40"/>
      <c r="G45" s="40"/>
      <c r="H45" s="40"/>
      <c r="I45" s="40"/>
    </row>
    <row r="51" ht="46.5" customHeight="1" x14ac:dyDescent="0.2"/>
  </sheetData>
  <sheetProtection algorithmName="SHA-512" hashValue="tyJAxklWbyr/PUlh9cnL/wFaKgOnylDkc6sX79dTIDKf/2LoOL/q+60DYLasP8i2Qfdh2/TjlzWU+OIyURnvtg==" saltValue="WyL4h8X12+IL2AWWeI9k9w==" spinCount="100000" sheet="1" objects="1" scenarios="1"/>
  <mergeCells count="1">
    <mergeCell ref="B37:I45"/>
  </mergeCells>
  <dataValidations count="1">
    <dataValidation type="decimal" allowBlank="1" showInputMessage="1" showErrorMessage="1" errorTitle="Invalid amount" error="Insert a value between zero and the total outstanding amount." sqref="G24" xr:uid="{CA15AFA8-8521-4959-80B5-2A027810C022}">
      <formula1>0</formula1>
      <formula2>C24</formula2>
    </dataValidation>
  </dataValidations>
  <pageMargins left="0.7" right="0.7" top="0.75" bottom="0.75" header="0.3" footer="0.3"/>
  <pageSetup paperSize="9" scale="29"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B2:AO13"/>
  <sheetViews>
    <sheetView showGridLines="0" zoomScale="80" zoomScaleNormal="80" workbookViewId="0">
      <selection activeCell="A9" sqref="A9"/>
    </sheetView>
  </sheetViews>
  <sheetFormatPr defaultRowHeight="14.25" x14ac:dyDescent="0.2"/>
  <cols>
    <col min="1" max="1" width="4.125" customWidth="1"/>
    <col min="2" max="2" width="71.75" customWidth="1"/>
    <col min="3" max="3" width="45.75" customWidth="1"/>
    <col min="4" max="4" width="37.625" bestFit="1" customWidth="1"/>
    <col min="5" max="5" width="31.375" bestFit="1" customWidth="1"/>
    <col min="6" max="6" width="18.375" customWidth="1"/>
    <col min="7" max="7" width="19.625" customWidth="1"/>
    <col min="8" max="8" width="23.125" customWidth="1"/>
    <col min="9" max="9" width="23.375" customWidth="1"/>
    <col min="10" max="10" width="25.375" customWidth="1"/>
    <col min="11" max="11" width="24.125" customWidth="1"/>
    <col min="12" max="12" width="26" customWidth="1"/>
    <col min="13" max="13" width="22.875" customWidth="1"/>
    <col min="15" max="15" width="13.125" bestFit="1" customWidth="1"/>
  </cols>
  <sheetData>
    <row r="2" spans="2:41" ht="23.25" x14ac:dyDescent="0.35">
      <c r="B2" s="17" t="s">
        <v>13</v>
      </c>
      <c r="C2" s="17"/>
      <c r="D2" s="17"/>
      <c r="E2" s="17"/>
      <c r="F2" s="17"/>
      <c r="G2" s="17"/>
      <c r="H2" s="17"/>
      <c r="I2" s="17"/>
    </row>
    <row r="3" spans="2:41" ht="48.75" customHeight="1" x14ac:dyDescent="0.2">
      <c r="B3" s="27" t="s">
        <v>33</v>
      </c>
      <c r="C3" s="27" t="s">
        <v>34</v>
      </c>
      <c r="D3" s="27" t="s">
        <v>35</v>
      </c>
      <c r="E3" s="27" t="s">
        <v>36</v>
      </c>
      <c r="F3" s="27" t="s">
        <v>37</v>
      </c>
      <c r="G3" s="27" t="s">
        <v>38</v>
      </c>
      <c r="H3" s="27" t="s">
        <v>5</v>
      </c>
      <c r="I3" s="27" t="s">
        <v>39</v>
      </c>
      <c r="J3" s="28" t="s">
        <v>40</v>
      </c>
      <c r="K3" s="28" t="s">
        <v>41</v>
      </c>
      <c r="L3" s="28" t="s">
        <v>6</v>
      </c>
      <c r="M3" s="29" t="s">
        <v>7</v>
      </c>
    </row>
    <row r="4" spans="2:41" x14ac:dyDescent="0.2">
      <c r="B4" t="s">
        <v>42</v>
      </c>
      <c r="C4" t="s">
        <v>43</v>
      </c>
      <c r="D4" t="s">
        <v>44</v>
      </c>
      <c r="E4" s="4" t="s">
        <v>45</v>
      </c>
      <c r="F4" s="14">
        <v>2020</v>
      </c>
      <c r="G4" s="14">
        <v>2020</v>
      </c>
      <c r="H4" s="4">
        <v>193142016.15000001</v>
      </c>
      <c r="I4" s="4">
        <v>37857983.850000001</v>
      </c>
      <c r="J4" s="13">
        <v>231000000</v>
      </c>
      <c r="K4" s="6">
        <v>0.43</v>
      </c>
      <c r="L4" s="13">
        <v>209379.62</v>
      </c>
      <c r="M4" s="13">
        <v>106826.34</v>
      </c>
    </row>
    <row r="5" spans="2:41" x14ac:dyDescent="0.2">
      <c r="B5" t="s">
        <v>46</v>
      </c>
      <c r="C5" t="s">
        <v>47</v>
      </c>
      <c r="D5" t="s">
        <v>44</v>
      </c>
      <c r="E5" s="4" t="s">
        <v>45</v>
      </c>
      <c r="F5" s="14">
        <v>2020</v>
      </c>
      <c r="G5" s="14">
        <v>2026</v>
      </c>
      <c r="H5" s="4">
        <v>40000000</v>
      </c>
      <c r="I5" s="4">
        <v>0</v>
      </c>
      <c r="J5" s="13">
        <v>40000000</v>
      </c>
      <c r="K5" s="6">
        <v>1</v>
      </c>
      <c r="L5" s="13">
        <v>46000</v>
      </c>
      <c r="M5" s="13">
        <v>165000</v>
      </c>
    </row>
    <row r="6" spans="2:41" ht="16.5" x14ac:dyDescent="0.2">
      <c r="B6" t="s">
        <v>48</v>
      </c>
      <c r="C6" t="s">
        <v>49</v>
      </c>
      <c r="D6" t="s">
        <v>44</v>
      </c>
      <c r="E6" s="4" t="s">
        <v>45</v>
      </c>
      <c r="F6" s="14">
        <v>2020</v>
      </c>
      <c r="G6" s="15" t="s">
        <v>50</v>
      </c>
      <c r="H6" s="4">
        <v>65000000</v>
      </c>
      <c r="I6" s="4">
        <v>0</v>
      </c>
      <c r="J6" s="13">
        <v>65000000</v>
      </c>
      <c r="K6" s="30" t="s">
        <v>51</v>
      </c>
      <c r="L6" s="13">
        <v>182199.98</v>
      </c>
      <c r="M6" s="13">
        <v>153674.12</v>
      </c>
    </row>
    <row r="7" spans="2:41" x14ac:dyDescent="0.2">
      <c r="B7" t="s">
        <v>52</v>
      </c>
      <c r="C7" t="s">
        <v>53</v>
      </c>
      <c r="D7" t="s">
        <v>44</v>
      </c>
      <c r="E7" s="4" t="s">
        <v>45</v>
      </c>
      <c r="F7" s="14">
        <v>2020</v>
      </c>
      <c r="G7" s="15" t="s">
        <v>50</v>
      </c>
      <c r="H7" s="4">
        <v>50000000</v>
      </c>
      <c r="I7" s="4">
        <v>0</v>
      </c>
      <c r="J7" s="13">
        <v>50000000</v>
      </c>
      <c r="K7" s="6">
        <v>1</v>
      </c>
      <c r="L7" s="13">
        <v>96000</v>
      </c>
      <c r="M7" s="13">
        <v>900564</v>
      </c>
    </row>
    <row r="8" spans="2:41" x14ac:dyDescent="0.2">
      <c r="B8" t="s">
        <v>54</v>
      </c>
      <c r="C8" t="s">
        <v>55</v>
      </c>
      <c r="D8" t="s">
        <v>44</v>
      </c>
      <c r="E8" s="4" t="s">
        <v>56</v>
      </c>
      <c r="F8" s="14">
        <v>2020</v>
      </c>
      <c r="G8" s="14">
        <v>2020</v>
      </c>
      <c r="H8" s="4">
        <v>20469967.550000001</v>
      </c>
      <c r="I8" s="4">
        <v>0</v>
      </c>
      <c r="J8" s="13">
        <v>20469967.550000001</v>
      </c>
      <c r="K8" s="6">
        <v>0.99</v>
      </c>
      <c r="L8" s="13">
        <v>39537.51</v>
      </c>
      <c r="M8" s="13">
        <v>7907.5</v>
      </c>
    </row>
    <row r="9" spans="2:41" s="1" customFormat="1" ht="15" x14ac:dyDescent="0.25">
      <c r="B9" t="s">
        <v>57</v>
      </c>
      <c r="C9" t="s">
        <v>58</v>
      </c>
      <c r="D9" t="s">
        <v>44</v>
      </c>
      <c r="E9" t="s">
        <v>56</v>
      </c>
      <c r="F9" s="14">
        <v>2020</v>
      </c>
      <c r="G9">
        <v>2022</v>
      </c>
      <c r="H9" s="3">
        <v>130773587.31999999</v>
      </c>
      <c r="I9" s="3">
        <v>69226412.680000007</v>
      </c>
      <c r="J9" s="3">
        <v>200000000</v>
      </c>
      <c r="K9" s="16">
        <v>0.65</v>
      </c>
      <c r="L9" s="3">
        <v>92849.25</v>
      </c>
      <c r="M9" s="3">
        <v>307317.93</v>
      </c>
      <c r="O9"/>
      <c r="P9"/>
      <c r="Q9"/>
      <c r="R9"/>
      <c r="S9"/>
      <c r="T9"/>
      <c r="U9"/>
      <c r="V9"/>
      <c r="W9"/>
      <c r="X9"/>
      <c r="Y9"/>
      <c r="Z9"/>
      <c r="AA9"/>
      <c r="AB9"/>
      <c r="AC9"/>
      <c r="AD9"/>
      <c r="AE9"/>
      <c r="AF9"/>
      <c r="AG9"/>
      <c r="AH9"/>
      <c r="AI9"/>
      <c r="AJ9"/>
      <c r="AK9"/>
      <c r="AL9"/>
      <c r="AM9"/>
      <c r="AN9"/>
      <c r="AO9"/>
    </row>
    <row r="12" spans="2:41" x14ac:dyDescent="0.2">
      <c r="B12" s="9"/>
    </row>
    <row r="13" spans="2:41" ht="16.5" x14ac:dyDescent="0.2">
      <c r="B13" s="9" t="s">
        <v>59</v>
      </c>
    </row>
  </sheetData>
  <sheetProtection algorithmName="SHA-512" hashValue="fFYSIULy3iZHaaK/RvbZm0sQzjOsuwvCGYegdVypQB6PJhAyulR5nHwVvIOMdfanAHrRX2uOFfV1uiZloH/6og==" saltValue="YfcAj2T7FSa2pCj3rrnr8g==" spinCount="100000" sheet="1" objects="1" scenarios="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2:M26"/>
  <sheetViews>
    <sheetView showGridLines="0" zoomScale="80" zoomScaleNormal="80" workbookViewId="0">
      <selection activeCell="A23" sqref="A23"/>
    </sheetView>
  </sheetViews>
  <sheetFormatPr defaultRowHeight="14.25" x14ac:dyDescent="0.2"/>
  <cols>
    <col min="1" max="1" width="4.25" customWidth="1"/>
    <col min="2" max="2" width="63.875" customWidth="1"/>
    <col min="3" max="3" width="63" bestFit="1" customWidth="1"/>
    <col min="4" max="4" width="78.625" bestFit="1" customWidth="1"/>
    <col min="5" max="5" width="29.5" style="4" bestFit="1" customWidth="1"/>
    <col min="6" max="6" width="18.375" style="14" customWidth="1"/>
    <col min="7" max="7" width="17.75" style="14" customWidth="1"/>
    <col min="8" max="8" width="23.375" style="12" customWidth="1"/>
    <col min="9" max="9" width="24.625" style="4" customWidth="1"/>
    <col min="10" max="10" width="23.75" style="4" customWidth="1"/>
    <col min="11" max="11" width="19.625" style="6" customWidth="1"/>
    <col min="12" max="12" width="13.375" customWidth="1"/>
    <col min="13" max="13" width="13.25" customWidth="1"/>
  </cols>
  <sheetData>
    <row r="2" spans="2:13" ht="23.25" x14ac:dyDescent="0.35">
      <c r="B2" s="17" t="s">
        <v>14</v>
      </c>
      <c r="C2" s="17"/>
      <c r="D2" s="17"/>
      <c r="E2" s="17"/>
      <c r="F2" s="17"/>
      <c r="G2" s="17"/>
      <c r="H2" s="21"/>
      <c r="I2" s="17"/>
      <c r="J2" s="17"/>
      <c r="K2" s="23"/>
    </row>
    <row r="3" spans="2:13" ht="64.5" customHeight="1" x14ac:dyDescent="0.2">
      <c r="B3" s="18" t="s">
        <v>33</v>
      </c>
      <c r="C3" s="18" t="s">
        <v>34</v>
      </c>
      <c r="D3" s="18" t="s">
        <v>35</v>
      </c>
      <c r="E3" s="18" t="s">
        <v>36</v>
      </c>
      <c r="F3" s="18" t="s">
        <v>37</v>
      </c>
      <c r="G3" s="18" t="s">
        <v>38</v>
      </c>
      <c r="H3" s="24" t="s">
        <v>5</v>
      </c>
      <c r="I3" s="18" t="s">
        <v>39</v>
      </c>
      <c r="J3" s="18" t="s">
        <v>40</v>
      </c>
      <c r="K3" s="25" t="s">
        <v>41</v>
      </c>
      <c r="L3" s="18" t="s">
        <v>8</v>
      </c>
      <c r="M3" s="18" t="s">
        <v>9</v>
      </c>
    </row>
    <row r="4" spans="2:13" x14ac:dyDescent="0.2">
      <c r="B4" t="s">
        <v>60</v>
      </c>
      <c r="C4" t="s">
        <v>61</v>
      </c>
      <c r="D4" t="s">
        <v>62</v>
      </c>
      <c r="E4" s="4" t="s">
        <v>63</v>
      </c>
      <c r="F4" s="14">
        <v>2020</v>
      </c>
      <c r="G4" s="14">
        <v>2021</v>
      </c>
      <c r="H4" s="4">
        <v>0</v>
      </c>
      <c r="I4" s="4">
        <v>4088500</v>
      </c>
      <c r="J4" s="4">
        <v>4088500</v>
      </c>
      <c r="K4" s="6">
        <v>0</v>
      </c>
      <c r="L4" s="4">
        <v>0</v>
      </c>
      <c r="M4" s="4">
        <v>0</v>
      </c>
    </row>
    <row r="5" spans="2:13" x14ac:dyDescent="0.2">
      <c r="B5" t="s">
        <v>64</v>
      </c>
      <c r="C5" t="s">
        <v>65</v>
      </c>
      <c r="D5" t="s">
        <v>62</v>
      </c>
      <c r="E5" s="4" t="s">
        <v>45</v>
      </c>
      <c r="F5" s="14">
        <v>2020</v>
      </c>
      <c r="G5" s="14">
        <v>2021</v>
      </c>
      <c r="H5" s="4">
        <v>2300000</v>
      </c>
      <c r="I5" s="4">
        <v>0</v>
      </c>
      <c r="J5" s="4">
        <v>2300000</v>
      </c>
      <c r="K5" s="6">
        <v>1</v>
      </c>
      <c r="L5" s="4">
        <v>28</v>
      </c>
      <c r="M5" s="4">
        <v>28</v>
      </c>
    </row>
    <row r="6" spans="2:13" x14ac:dyDescent="0.2">
      <c r="B6" t="s">
        <v>66</v>
      </c>
      <c r="C6" t="s">
        <v>67</v>
      </c>
      <c r="D6" t="s">
        <v>68</v>
      </c>
      <c r="E6" s="4" t="s">
        <v>63</v>
      </c>
      <c r="F6" s="14">
        <v>2020</v>
      </c>
      <c r="G6" s="14">
        <v>2021</v>
      </c>
      <c r="H6" s="4">
        <v>0</v>
      </c>
      <c r="I6" s="4">
        <v>7683000</v>
      </c>
      <c r="J6" s="4">
        <v>7683000</v>
      </c>
      <c r="K6" s="6">
        <v>0</v>
      </c>
      <c r="L6" s="4">
        <v>0</v>
      </c>
      <c r="M6" s="4">
        <v>0</v>
      </c>
    </row>
    <row r="7" spans="2:13" x14ac:dyDescent="0.2">
      <c r="B7" t="s">
        <v>69</v>
      </c>
      <c r="C7" t="s">
        <v>70</v>
      </c>
      <c r="D7" t="s">
        <v>62</v>
      </c>
      <c r="E7" s="4" t="s">
        <v>63</v>
      </c>
      <c r="F7" s="14">
        <v>2020</v>
      </c>
      <c r="G7" s="14">
        <v>2021</v>
      </c>
      <c r="H7" s="4">
        <v>1430400</v>
      </c>
      <c r="I7" s="4">
        <v>357600</v>
      </c>
      <c r="J7" s="4">
        <v>1788000</v>
      </c>
      <c r="K7" s="6">
        <v>0.8</v>
      </c>
      <c r="L7" s="4">
        <v>16.8</v>
      </c>
      <c r="M7" s="4">
        <v>16.8</v>
      </c>
    </row>
    <row r="8" spans="2:13" x14ac:dyDescent="0.2">
      <c r="B8" t="s">
        <v>71</v>
      </c>
      <c r="C8" t="s">
        <v>72</v>
      </c>
      <c r="D8" t="s">
        <v>68</v>
      </c>
      <c r="E8" s="4" t="s">
        <v>73</v>
      </c>
      <c r="F8" s="14">
        <v>2020</v>
      </c>
      <c r="G8" s="14">
        <v>2022</v>
      </c>
      <c r="H8" s="4">
        <v>0</v>
      </c>
      <c r="I8" s="4">
        <v>8268000</v>
      </c>
      <c r="J8" s="4">
        <v>8268000</v>
      </c>
      <c r="K8" s="6">
        <v>0</v>
      </c>
      <c r="L8" s="4">
        <v>0</v>
      </c>
      <c r="M8" s="4">
        <v>0</v>
      </c>
    </row>
    <row r="9" spans="2:13" x14ac:dyDescent="0.2">
      <c r="B9" t="s">
        <v>74</v>
      </c>
      <c r="C9" t="s">
        <v>75</v>
      </c>
      <c r="D9" t="s">
        <v>76</v>
      </c>
      <c r="E9" s="4" t="s">
        <v>77</v>
      </c>
      <c r="F9" s="14">
        <v>2020</v>
      </c>
      <c r="G9" s="14">
        <v>2020</v>
      </c>
      <c r="H9" s="4">
        <v>1508532</v>
      </c>
      <c r="I9" s="4">
        <v>0</v>
      </c>
      <c r="J9" s="4">
        <v>1508532</v>
      </c>
      <c r="K9" s="6">
        <v>1</v>
      </c>
      <c r="L9" s="4">
        <v>14</v>
      </c>
      <c r="M9" s="4">
        <v>14</v>
      </c>
    </row>
    <row r="10" spans="2:13" x14ac:dyDescent="0.2">
      <c r="B10" t="s">
        <v>78</v>
      </c>
      <c r="C10" t="s">
        <v>79</v>
      </c>
      <c r="D10" t="s">
        <v>80</v>
      </c>
      <c r="E10" s="4" t="s">
        <v>63</v>
      </c>
      <c r="F10" s="14">
        <v>2020</v>
      </c>
      <c r="G10" s="14">
        <v>2021</v>
      </c>
      <c r="H10" s="4">
        <v>0</v>
      </c>
      <c r="I10" s="4">
        <v>10404200</v>
      </c>
      <c r="J10" s="4">
        <v>10404200</v>
      </c>
      <c r="K10" s="6">
        <v>0</v>
      </c>
      <c r="L10" s="4">
        <v>0</v>
      </c>
      <c r="M10" s="4">
        <v>0</v>
      </c>
    </row>
    <row r="11" spans="2:13" x14ac:dyDescent="0.2">
      <c r="B11" t="s">
        <v>81</v>
      </c>
      <c r="C11" t="s">
        <v>82</v>
      </c>
      <c r="D11" t="s">
        <v>62</v>
      </c>
      <c r="E11" s="4" t="s">
        <v>45</v>
      </c>
      <c r="F11" s="14">
        <v>2020</v>
      </c>
      <c r="G11" s="14">
        <v>2020</v>
      </c>
      <c r="H11" s="4">
        <v>5649919.2000000002</v>
      </c>
      <c r="I11" s="4">
        <v>627768.80000000005</v>
      </c>
      <c r="J11" s="4">
        <v>6277688</v>
      </c>
      <c r="K11" s="6">
        <v>0.9</v>
      </c>
      <c r="L11" s="4">
        <v>52.2</v>
      </c>
      <c r="M11" s="4">
        <v>52.2</v>
      </c>
    </row>
    <row r="12" spans="2:13" x14ac:dyDescent="0.2">
      <c r="B12" t="s">
        <v>83</v>
      </c>
      <c r="C12" t="s">
        <v>84</v>
      </c>
      <c r="D12" t="s">
        <v>85</v>
      </c>
      <c r="E12" s="4" t="s">
        <v>86</v>
      </c>
      <c r="F12" s="14">
        <v>2020</v>
      </c>
      <c r="G12" s="14">
        <v>2021</v>
      </c>
      <c r="H12" s="4">
        <v>6348623</v>
      </c>
      <c r="I12" s="4">
        <v>0</v>
      </c>
      <c r="J12" s="4">
        <v>6348623</v>
      </c>
      <c r="K12" s="6">
        <v>1</v>
      </c>
      <c r="L12" s="4">
        <v>100.5</v>
      </c>
      <c r="M12" s="4">
        <v>87.56</v>
      </c>
    </row>
    <row r="13" spans="2:13" x14ac:dyDescent="0.2">
      <c r="B13" t="s">
        <v>83</v>
      </c>
      <c r="C13" t="s">
        <v>87</v>
      </c>
      <c r="D13" t="s">
        <v>85</v>
      </c>
      <c r="E13" s="4" t="s">
        <v>86</v>
      </c>
      <c r="F13" s="14">
        <v>2020</v>
      </c>
      <c r="G13" s="14">
        <v>2021</v>
      </c>
      <c r="H13" s="4">
        <v>12484483.5</v>
      </c>
      <c r="I13" s="4">
        <v>4175412.5</v>
      </c>
      <c r="J13" s="4">
        <v>16659896</v>
      </c>
      <c r="K13" s="6">
        <v>0.75</v>
      </c>
      <c r="L13" s="4">
        <v>142.03</v>
      </c>
      <c r="M13" s="4">
        <v>123.34</v>
      </c>
    </row>
    <row r="14" spans="2:13" x14ac:dyDescent="0.2">
      <c r="B14" t="s">
        <v>83</v>
      </c>
      <c r="C14" t="s">
        <v>88</v>
      </c>
      <c r="D14" t="s">
        <v>85</v>
      </c>
      <c r="E14" s="19" t="s">
        <v>86</v>
      </c>
      <c r="F14" s="22">
        <v>2020</v>
      </c>
      <c r="G14" s="22">
        <v>2021</v>
      </c>
      <c r="H14" s="19">
        <v>13150775</v>
      </c>
      <c r="I14" s="19">
        <v>3298000</v>
      </c>
      <c r="J14" s="19">
        <v>16448775</v>
      </c>
      <c r="K14" s="20">
        <v>0.8</v>
      </c>
      <c r="L14" s="19">
        <v>148.34</v>
      </c>
      <c r="M14" s="19">
        <v>129.19999999999999</v>
      </c>
    </row>
    <row r="15" spans="2:13" x14ac:dyDescent="0.2">
      <c r="B15" t="s">
        <v>83</v>
      </c>
      <c r="C15" t="s">
        <v>89</v>
      </c>
      <c r="D15" t="s">
        <v>85</v>
      </c>
      <c r="E15" s="4" t="s">
        <v>86</v>
      </c>
      <c r="F15" s="14">
        <v>2020</v>
      </c>
      <c r="G15" s="14">
        <v>2021</v>
      </c>
      <c r="H15" s="4">
        <v>4835112</v>
      </c>
      <c r="I15" s="4">
        <v>0</v>
      </c>
      <c r="J15" s="4">
        <v>4835112</v>
      </c>
      <c r="K15" s="6">
        <v>0.99</v>
      </c>
      <c r="L15" s="4">
        <v>79.95</v>
      </c>
      <c r="M15" s="4">
        <v>61.19</v>
      </c>
    </row>
    <row r="16" spans="2:13" x14ac:dyDescent="0.2">
      <c r="B16" t="s">
        <v>83</v>
      </c>
      <c r="C16" t="s">
        <v>90</v>
      </c>
      <c r="D16" t="s">
        <v>85</v>
      </c>
      <c r="E16" s="4" t="s">
        <v>86</v>
      </c>
      <c r="F16" s="14">
        <v>2020</v>
      </c>
      <c r="G16" s="14">
        <v>2020</v>
      </c>
      <c r="H16" s="4">
        <v>4843909</v>
      </c>
      <c r="I16" s="4">
        <v>0</v>
      </c>
      <c r="J16" s="4">
        <v>4843909</v>
      </c>
      <c r="K16" s="6">
        <v>0.99</v>
      </c>
      <c r="L16" s="4">
        <v>46.69</v>
      </c>
      <c r="M16" s="4">
        <v>35.770000000000003</v>
      </c>
    </row>
    <row r="17" spans="2:13" x14ac:dyDescent="0.2">
      <c r="B17" t="s">
        <v>83</v>
      </c>
      <c r="C17" t="s">
        <v>91</v>
      </c>
      <c r="D17" t="s">
        <v>85</v>
      </c>
      <c r="E17" s="4" t="s">
        <v>86</v>
      </c>
      <c r="F17" s="14">
        <v>2020</v>
      </c>
      <c r="G17" s="14">
        <v>2019</v>
      </c>
      <c r="H17" s="4">
        <v>7442758</v>
      </c>
      <c r="I17" s="4">
        <v>0</v>
      </c>
      <c r="J17" s="4">
        <v>7442758</v>
      </c>
      <c r="K17" s="6">
        <v>0.99</v>
      </c>
      <c r="L17" s="4">
        <v>149.22</v>
      </c>
      <c r="M17" s="4">
        <v>114.63</v>
      </c>
    </row>
    <row r="18" spans="2:13" x14ac:dyDescent="0.2">
      <c r="B18" t="s">
        <v>83</v>
      </c>
      <c r="C18" t="s">
        <v>92</v>
      </c>
      <c r="D18" t="s">
        <v>85</v>
      </c>
      <c r="E18" s="4" t="s">
        <v>86</v>
      </c>
      <c r="F18" s="14">
        <v>2020</v>
      </c>
      <c r="G18" s="14">
        <v>2020</v>
      </c>
      <c r="H18" s="4">
        <v>5862400</v>
      </c>
      <c r="I18" s="4">
        <v>0</v>
      </c>
      <c r="J18" s="4">
        <v>5862400</v>
      </c>
      <c r="K18" s="6">
        <v>1</v>
      </c>
      <c r="L18" s="4">
        <v>92</v>
      </c>
      <c r="M18" s="4">
        <v>71</v>
      </c>
    </row>
    <row r="19" spans="2:13" x14ac:dyDescent="0.2">
      <c r="B19" t="s">
        <v>83</v>
      </c>
      <c r="C19" t="s">
        <v>93</v>
      </c>
      <c r="D19" t="s">
        <v>85</v>
      </c>
      <c r="E19" s="4" t="s">
        <v>86</v>
      </c>
      <c r="F19" s="14">
        <v>2020</v>
      </c>
      <c r="G19" s="14">
        <v>2020</v>
      </c>
      <c r="H19" s="4">
        <v>8594327</v>
      </c>
      <c r="I19" s="4">
        <v>0</v>
      </c>
      <c r="J19" s="4">
        <v>8594327</v>
      </c>
      <c r="K19" s="6">
        <v>0.99</v>
      </c>
      <c r="L19" s="4">
        <v>114.34</v>
      </c>
      <c r="M19" s="4">
        <v>99.42</v>
      </c>
    </row>
    <row r="20" spans="2:13" x14ac:dyDescent="0.2">
      <c r="B20" t="s">
        <v>94</v>
      </c>
      <c r="C20" t="s">
        <v>95</v>
      </c>
      <c r="D20" t="s">
        <v>85</v>
      </c>
      <c r="E20" s="4" t="s">
        <v>86</v>
      </c>
      <c r="F20" s="14">
        <v>2020</v>
      </c>
      <c r="G20" s="14">
        <v>2021</v>
      </c>
      <c r="H20" s="4">
        <v>9000000</v>
      </c>
      <c r="I20" s="4">
        <v>13665195</v>
      </c>
      <c r="J20" s="4">
        <v>22665195</v>
      </c>
      <c r="K20" s="6">
        <v>0.4</v>
      </c>
      <c r="L20" s="4">
        <v>79.42</v>
      </c>
      <c r="M20" s="4">
        <v>73.86</v>
      </c>
    </row>
    <row r="21" spans="2:13" x14ac:dyDescent="0.2">
      <c r="B21" t="s">
        <v>96</v>
      </c>
      <c r="C21" t="s">
        <v>97</v>
      </c>
      <c r="D21" t="s">
        <v>98</v>
      </c>
      <c r="E21" s="4" t="s">
        <v>63</v>
      </c>
      <c r="F21" s="14">
        <v>2020</v>
      </c>
      <c r="G21" s="14">
        <v>2021</v>
      </c>
      <c r="H21" s="4">
        <v>800000</v>
      </c>
      <c r="I21" s="4">
        <v>400000</v>
      </c>
      <c r="J21" s="4">
        <v>1200000</v>
      </c>
      <c r="K21" s="6">
        <v>0.67</v>
      </c>
      <c r="L21" s="4">
        <v>8</v>
      </c>
      <c r="M21" s="4">
        <v>8</v>
      </c>
    </row>
    <row r="22" spans="2:13" x14ac:dyDescent="0.2">
      <c r="B22" t="s">
        <v>99</v>
      </c>
      <c r="C22" t="s">
        <v>100</v>
      </c>
      <c r="D22" t="s">
        <v>62</v>
      </c>
      <c r="E22" s="4" t="s">
        <v>63</v>
      </c>
      <c r="F22" s="14">
        <v>2020</v>
      </c>
      <c r="G22" s="14">
        <v>2021</v>
      </c>
      <c r="H22" s="4">
        <v>702237</v>
      </c>
      <c r="I22" s="4">
        <v>2808948</v>
      </c>
      <c r="J22" s="4">
        <v>3511185</v>
      </c>
      <c r="K22" s="6">
        <v>0.2</v>
      </c>
      <c r="L22" s="4">
        <v>7.4</v>
      </c>
      <c r="M22" s="4">
        <v>6.6</v>
      </c>
    </row>
    <row r="23" spans="2:13" x14ac:dyDescent="0.2">
      <c r="B23" t="s">
        <v>101</v>
      </c>
      <c r="C23" t="s">
        <v>102</v>
      </c>
      <c r="D23" t="s">
        <v>103</v>
      </c>
      <c r="E23" s="4" t="s">
        <v>63</v>
      </c>
      <c r="F23" s="14">
        <v>2020</v>
      </c>
      <c r="G23" s="15" t="s">
        <v>104</v>
      </c>
      <c r="H23" s="4">
        <v>0</v>
      </c>
      <c r="I23" s="4">
        <v>6073600</v>
      </c>
      <c r="J23" s="4">
        <v>6073600</v>
      </c>
      <c r="K23" s="6">
        <v>0</v>
      </c>
      <c r="L23" s="4">
        <v>0</v>
      </c>
      <c r="M23" s="4">
        <v>0</v>
      </c>
    </row>
    <row r="26" spans="2:13" x14ac:dyDescent="0.2">
      <c r="B26" s="9"/>
    </row>
  </sheetData>
  <sheetProtection algorithmName="SHA-512" hashValue="/H5OhnLrVWr8DKcACb4ec7Xh4mS85r4oXUozaxr7ZRw25SV5ILufqKwcsKOoTnCcTPkjDed/paKfCHtxHEetZw==" saltValue="nY5NkSuS5h7NhNsoSpnhtQ==" spinCount="100000" sheet="1" objects="1" scenario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2:M6"/>
  <sheetViews>
    <sheetView showGridLines="0" zoomScale="80" zoomScaleNormal="80" workbookViewId="0">
      <selection activeCell="A2" sqref="A2"/>
    </sheetView>
  </sheetViews>
  <sheetFormatPr defaultRowHeight="14.25" x14ac:dyDescent="0.2"/>
  <cols>
    <col min="1" max="1" width="4.125" customWidth="1"/>
    <col min="2" max="2" width="25.25" customWidth="1"/>
    <col min="3" max="3" width="30.125" customWidth="1"/>
    <col min="4" max="4" width="43.625" customWidth="1"/>
    <col min="5" max="5" width="28.625" bestFit="1" customWidth="1"/>
    <col min="6" max="6" width="19.375" customWidth="1"/>
    <col min="7" max="7" width="16.25" customWidth="1"/>
    <col min="8" max="8" width="19.75" customWidth="1"/>
    <col min="9" max="9" width="20.875" customWidth="1"/>
    <col min="10" max="10" width="23.125" customWidth="1"/>
    <col min="11" max="11" width="19.375" customWidth="1"/>
    <col min="12" max="12" width="21.625" customWidth="1"/>
    <col min="13" max="13" width="10.875" customWidth="1"/>
  </cols>
  <sheetData>
    <row r="2" spans="2:13" ht="23.25" x14ac:dyDescent="0.35">
      <c r="B2" s="17" t="s">
        <v>15</v>
      </c>
    </row>
    <row r="3" spans="2:13" ht="62.25" customHeight="1" x14ac:dyDescent="0.2">
      <c r="B3" s="18" t="s">
        <v>33</v>
      </c>
      <c r="C3" s="18" t="s">
        <v>34</v>
      </c>
      <c r="D3" s="18" t="s">
        <v>35</v>
      </c>
      <c r="E3" s="18" t="s">
        <v>36</v>
      </c>
      <c r="F3" s="18" t="s">
        <v>37</v>
      </c>
      <c r="G3" s="18" t="s">
        <v>38</v>
      </c>
      <c r="H3" s="18" t="s">
        <v>105</v>
      </c>
      <c r="I3" s="18" t="s">
        <v>39</v>
      </c>
      <c r="J3" s="18" t="s">
        <v>106</v>
      </c>
      <c r="K3" s="18" t="s">
        <v>41</v>
      </c>
      <c r="L3" s="18" t="s">
        <v>107</v>
      </c>
      <c r="M3" s="18" t="s">
        <v>12</v>
      </c>
    </row>
    <row r="4" spans="2:13" ht="44.25" customHeight="1" x14ac:dyDescent="0.2">
      <c r="B4" t="s">
        <v>108</v>
      </c>
      <c r="C4" s="5" t="s">
        <v>109</v>
      </c>
      <c r="D4" s="5" t="s">
        <v>110</v>
      </c>
      <c r="E4" s="4" t="s">
        <v>111</v>
      </c>
      <c r="F4" s="14">
        <v>2020</v>
      </c>
      <c r="G4" s="14">
        <v>2021</v>
      </c>
      <c r="H4" s="4">
        <v>4488602.1100000003</v>
      </c>
      <c r="I4" s="4">
        <v>10311397.890000001</v>
      </c>
      <c r="J4" s="4">
        <v>14800000</v>
      </c>
      <c r="K4" s="6">
        <v>0.30330000000000001</v>
      </c>
      <c r="L4" s="4">
        <v>136.47999999999999</v>
      </c>
      <c r="M4" s="4">
        <v>17</v>
      </c>
    </row>
    <row r="6" spans="2:13" x14ac:dyDescent="0.2">
      <c r="B6" s="9"/>
    </row>
  </sheetData>
  <sheetProtection algorithmName="SHA-512" hashValue="1fyyIbCy+4x3LS9SjSUn0WiOi0jbFhgcYidjrmlEzUZuEkOiIXSPsR6TPdiguDXM6s9txMmg5jGdn0tB51AiXg==" saltValue="aERtr/te96HIrS/TAnS+Jg=="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Welfare</vt:lpstr>
      <vt:lpstr>Social housing</vt:lpstr>
      <vt:lpstr>Education</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Essi Becker</dc:creator>
  <cp:keywords/>
  <dc:description/>
  <cp:lastModifiedBy>Karoliina Kajova</cp:lastModifiedBy>
  <cp:revision/>
  <dcterms:created xsi:type="dcterms:W3CDTF">2019-06-11T11:53:46Z</dcterms:created>
  <dcterms:modified xsi:type="dcterms:W3CDTF">2021-04-29T13:25:34Z</dcterms:modified>
  <cp:category/>
  <cp:contentStatus/>
</cp:coreProperties>
</file>