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kuntarahoitus.sharepoint.com/sites/Pomamarkkinatjavastuullisuus/Jaetut asiakirjat/Vastuullisuuden virtuaalitiimi/Vaikutusraportointi/Vihreä/"/>
    </mc:Choice>
  </mc:AlternateContent>
  <xr:revisionPtr revIDLastSave="54" documentId="8_{975383B5-EADA-4AE9-A0C3-6D5BBD36D6A2}" xr6:coauthVersionLast="47" xr6:coauthVersionMax="47" xr10:uidLastSave="{A2B81F58-1849-454A-B429-203CCA357BCF}"/>
  <bookViews>
    <workbookView xWindow="-120" yWindow="-120" windowWidth="29040" windowHeight="17640" tabRatio="744" xr2:uid="{00000000-000D-0000-FFFF-FFFF00000000}"/>
  </bookViews>
  <sheets>
    <sheet name="Summary" sheetId="1" r:id="rId1"/>
    <sheet name="Sustainable buildings" sheetId="2" r:id="rId2"/>
    <sheet name="Sustainable public transport" sheetId="3" r:id="rId3"/>
    <sheet name="Water and wastewater management" sheetId="4" r:id="rId4"/>
    <sheet name="Renewable energy" sheetId="5" r:id="rId5"/>
    <sheet name="Energy efficiency" sheetId="6" r:id="rId6"/>
  </sheets>
  <definedNames>
    <definedName name="_xlnm.Print_Area" localSheetId="0">Summary!$A$1:$O$65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5" i="1" l="1"/>
  <c r="E35" i="1"/>
  <c r="J38" i="1"/>
  <c r="I38" i="1"/>
  <c r="I37" i="1"/>
  <c r="H37" i="1"/>
  <c r="G37" i="1"/>
  <c r="F37" i="1"/>
  <c r="E38" i="1"/>
  <c r="E36" i="1"/>
  <c r="I35" i="1"/>
  <c r="G36" i="1"/>
  <c r="H36" i="1"/>
  <c r="I36" i="1"/>
  <c r="J36" i="1"/>
  <c r="J37" i="1"/>
  <c r="F38" i="1"/>
  <c r="G38" i="1"/>
  <c r="H38" i="1"/>
  <c r="F39" i="1"/>
  <c r="G39" i="1"/>
  <c r="H39" i="1"/>
  <c r="I39" i="1"/>
  <c r="J39" i="1"/>
  <c r="E37" i="1"/>
  <c r="E39" i="1"/>
  <c r="F36" i="1" l="1"/>
  <c r="F40" i="1" s="1"/>
  <c r="J35" i="1"/>
  <c r="J40" i="1" s="1"/>
  <c r="H35" i="1"/>
  <c r="H40" i="1" s="1"/>
  <c r="G35" i="1"/>
  <c r="G40" i="1" s="1"/>
  <c r="E40" i="1"/>
  <c r="I40" i="1"/>
</calcChain>
</file>

<file path=xl/sharedStrings.xml><?xml version="1.0" encoding="utf-8"?>
<sst xmlns="http://schemas.openxmlformats.org/spreadsheetml/2006/main" count="891" uniqueCount="398">
  <si>
    <t>The impacts of green finance</t>
  </si>
  <si>
    <t>Project category</t>
  </si>
  <si>
    <t>Number of projects</t>
  </si>
  <si>
    <t>Annual energy savings (avoided / reduced MWh)</t>
  </si>
  <si>
    <t>Annual CO₂ emissions avoided / reduced (tCO₂)</t>
  </si>
  <si>
    <t>Annual amount of treated wastewater in existing plants immediately after project completion (m3)</t>
  </si>
  <si>
    <t>Annual amount of treated wastewater with increased capacity in the future (m3)</t>
  </si>
  <si>
    <t>Annual production of renewable energy (MWh)</t>
  </si>
  <si>
    <t>Renewable energy production capacity (MW)</t>
  </si>
  <si>
    <t>Sustainable buildings</t>
  </si>
  <si>
    <t>Sustainable public transportation</t>
  </si>
  <si>
    <t>Water and wastewater management</t>
  </si>
  <si>
    <t>Renewable energy</t>
  </si>
  <si>
    <t>Energy efficiency</t>
  </si>
  <si>
    <t>Entire portfolio</t>
  </si>
  <si>
    <t xml:space="preserve">Input your invested amount in the original currency of the bond to column 'Amount invested'. The below table will </t>
  </si>
  <si>
    <t>original FX from the trade date of the bond to convert foreign currencies to EUR.</t>
  </si>
  <si>
    <t>ISIN</t>
  </si>
  <si>
    <t>Amount</t>
  </si>
  <si>
    <t>CCY</t>
  </si>
  <si>
    <t>Maturity Date</t>
  </si>
  <si>
    <t>Share</t>
  </si>
  <si>
    <t>Amount invested</t>
  </si>
  <si>
    <t>XS2242924491</t>
  </si>
  <si>
    <t>EUR</t>
  </si>
  <si>
    <t>10/2030</t>
  </si>
  <si>
    <t>XS2023679843</t>
  </si>
  <si>
    <t>09/2029</t>
  </si>
  <si>
    <t>XS1692485912</t>
  </si>
  <si>
    <t>09/2027</t>
  </si>
  <si>
    <t>XS1706174015</t>
  </si>
  <si>
    <t>AUD</t>
  </si>
  <si>
    <t>10/2027</t>
  </si>
  <si>
    <t>The impacts attributable for the sum of the above column 'Amount invested'</t>
  </si>
  <si>
    <t>Column1</t>
  </si>
  <si>
    <t>Column2</t>
  </si>
  <si>
    <t>Disclaimer:</t>
  </si>
  <si>
    <t>Customer</t>
  </si>
  <si>
    <t>Project</t>
  </si>
  <si>
    <t>Year of approval</t>
  </si>
  <si>
    <t>A-Kruunu Oy</t>
  </si>
  <si>
    <t>Asuntosäätiön Asumisoikeus Oy</t>
  </si>
  <si>
    <t>City of Forssa</t>
  </si>
  <si>
    <t>Community centre Monikylä</t>
  </si>
  <si>
    <t>City of Haapavesi</t>
  </si>
  <si>
    <t>Haapavesi secondary school and high school</t>
  </si>
  <si>
    <t>City of Hämeenlinna</t>
  </si>
  <si>
    <t>Nummi service centre</t>
  </si>
  <si>
    <t>City of Imatra</t>
  </si>
  <si>
    <t>School campus of Mansikkala</t>
  </si>
  <si>
    <t>City of Joensuu</t>
  </si>
  <si>
    <t>Heinävaara middle school, modular unit</t>
  </si>
  <si>
    <t>Karhumäki school</t>
  </si>
  <si>
    <t>Rantakylä school</t>
  </si>
  <si>
    <t>School of Nepenmäki</t>
  </si>
  <si>
    <t>City of Jyväskylä</t>
  </si>
  <si>
    <t>School of Keljonkangas</t>
  </si>
  <si>
    <t>City of Jämsä</t>
  </si>
  <si>
    <t>Comprehensive school of Jämsänkoski</t>
  </si>
  <si>
    <t>City of Kaarina</t>
  </si>
  <si>
    <t>Main library, Kaarinatalo</t>
  </si>
  <si>
    <t>City of Kalajoki</t>
  </si>
  <si>
    <t>Fire station of Kalajoki</t>
  </si>
  <si>
    <t>School of Merenoja</t>
  </si>
  <si>
    <t>City of Kokkola</t>
  </si>
  <si>
    <t>School of Chydenius</t>
  </si>
  <si>
    <t>City of Kouvola</t>
  </si>
  <si>
    <t>City of Kuhmo</t>
  </si>
  <si>
    <t>Green wooden school of Kuhmo</t>
  </si>
  <si>
    <t>City of Mikkeli</t>
  </si>
  <si>
    <t>City of Parkano</t>
  </si>
  <si>
    <t>School campus of Parkano</t>
  </si>
  <si>
    <t>City of Saarijärvi</t>
  </si>
  <si>
    <t>Saarijärvi school and culture centre, phase 1</t>
  </si>
  <si>
    <t>City of Virrat</t>
  </si>
  <si>
    <t xml:space="preserve">Comprehensive school </t>
  </si>
  <si>
    <t>EAI Vuokra-asunnot Oy</t>
  </si>
  <si>
    <t>Heinävesi Municipality</t>
  </si>
  <si>
    <t>Heinävesi middle school</t>
  </si>
  <si>
    <t>Helsingin Asumisoikeus Oy</t>
  </si>
  <si>
    <t>Helsingin kaupungin asunnot Oy</t>
  </si>
  <si>
    <t>Hollola Municipality</t>
  </si>
  <si>
    <t>Heinsuo school</t>
  </si>
  <si>
    <t>Kalliola school</t>
  </si>
  <si>
    <t>Hämeenkyrö Municipality</t>
  </si>
  <si>
    <t>Environmental school of Mahnala</t>
  </si>
  <si>
    <t>Inari Municipality</t>
  </si>
  <si>
    <t>Ivalo education centre</t>
  </si>
  <si>
    <t>Janakkala Municipality</t>
  </si>
  <si>
    <t>Janakkala fire department</t>
  </si>
  <si>
    <t>Tervakoski sports hall</t>
  </si>
  <si>
    <t>Joensuun Kodit Oy</t>
  </si>
  <si>
    <t>Kiinteistö Oy Kuopion Koulutilat</t>
  </si>
  <si>
    <t>School of Karttula</t>
  </si>
  <si>
    <t>School of Jynkkä</t>
  </si>
  <si>
    <t>Kiinteistö Oy M2-Kodit</t>
  </si>
  <si>
    <t xml:space="preserve">Kiinteistö Oy M2-Kodit </t>
  </si>
  <si>
    <t>Kiinteistö Oy Turun Syvälahden koulu</t>
  </si>
  <si>
    <t>Syvälahti school</t>
  </si>
  <si>
    <t>Kiinteistö-KYS Oy</t>
  </si>
  <si>
    <t>Kirkkonummen Vuokra-asunnot Oy</t>
  </si>
  <si>
    <t>School campus of Vipusenkatu</t>
  </si>
  <si>
    <t>Kuopion Opiskelija-asunnot Oy</t>
  </si>
  <si>
    <t>Lahden Asunnot Oy</t>
  </si>
  <si>
    <t>Building for elderly</t>
  </si>
  <si>
    <t>Lahden vanhusten asuntosäätiö</t>
  </si>
  <si>
    <t>Lapinlahti Municipality</t>
  </si>
  <si>
    <t>Matti &amp; Liisa school</t>
  </si>
  <si>
    <t>Lappeenrannan Asuntopalvelu Oy</t>
  </si>
  <si>
    <t>Laukaa Municipality</t>
  </si>
  <si>
    <t>Eco-school of Laukaa</t>
  </si>
  <si>
    <t>School of Lievestuore</t>
  </si>
  <si>
    <t>Leppävirta Municipality</t>
  </si>
  <si>
    <t>New primary school</t>
  </si>
  <si>
    <t>Liminka Municipality</t>
  </si>
  <si>
    <t>School of Linnukka</t>
  </si>
  <si>
    <t>Mangrove Oy</t>
  </si>
  <si>
    <t>Mäntsälä Municipality</t>
  </si>
  <si>
    <t>School of Ehnroos</t>
  </si>
  <si>
    <t>Nemoy Rakennuttaja Oy</t>
  </si>
  <si>
    <t>Niiralan Kulma Oy</t>
  </si>
  <si>
    <t>Oulun Sivakka Oy</t>
  </si>
  <si>
    <t>Perho Municipality</t>
  </si>
  <si>
    <t>Day-care centre</t>
  </si>
  <si>
    <t>Pielavesi Municipality</t>
  </si>
  <si>
    <t>Building for elderly and renovation of the central commercial kitchen</t>
  </si>
  <si>
    <t>Pirkan Opiskelija-asunnot Oy</t>
  </si>
  <si>
    <t>Premico Group Oy</t>
  </si>
  <si>
    <t>Proavera Oy</t>
  </si>
  <si>
    <t>Ice hockey arena</t>
  </si>
  <si>
    <t>Savukoski school</t>
  </si>
  <si>
    <t xml:space="preserve">TA- Asumisoikeus Oy </t>
  </si>
  <si>
    <t>TA-Asumisoikeus Oy</t>
  </si>
  <si>
    <t>TA-Yhtymä Oy</t>
  </si>
  <si>
    <t>Tohmajärvi Municipality</t>
  </si>
  <si>
    <t>Toivo Group Oy</t>
  </si>
  <si>
    <t>Tyrnävä Municipality</t>
  </si>
  <si>
    <t>School of Rantarousti</t>
  </si>
  <si>
    <t>Varttuneiden asumisoikeusyhdistys Jaso</t>
  </si>
  <si>
    <t>VAV Asunnot Oy</t>
  </si>
  <si>
    <t>VAV Yhtymä Oy</t>
  </si>
  <si>
    <t>Vesanto Municipality</t>
  </si>
  <si>
    <t>School campus</t>
  </si>
  <si>
    <t>Ääneseudun Asunnot Oy</t>
  </si>
  <si>
    <t>City of Nurmes</t>
  </si>
  <si>
    <t>Nissan e-nv200 electric van</t>
  </si>
  <si>
    <t>City of Vaasa</t>
  </si>
  <si>
    <t>Länsimetro Oy</t>
  </si>
  <si>
    <t>Tampereen Raitiotie Oy</t>
  </si>
  <si>
    <t>City of Heinola</t>
  </si>
  <si>
    <t>City of Uusikaupunki</t>
  </si>
  <si>
    <t>Helsinki Region Environmental Services HSY</t>
  </si>
  <si>
    <t>Jyväskylän Seudun Puhdistamo Oy</t>
  </si>
  <si>
    <t>Savukoski Municipality</t>
  </si>
  <si>
    <t>Tunturi-Lapin Vesi Oy</t>
  </si>
  <si>
    <t>Turun Seudun Puhdistamo Oy</t>
  </si>
  <si>
    <t>Vesikolmio Oy</t>
  </si>
  <si>
    <t>Kangasalan Lämpö Oy</t>
  </si>
  <si>
    <t>Bioenergy heating plant</t>
  </si>
  <si>
    <t>Kemin Energia ja Vesi Oy</t>
  </si>
  <si>
    <t>Lempäälän Energia Oy</t>
  </si>
  <si>
    <t>Energy self-sufficiency project of Lempäälä</t>
  </si>
  <si>
    <t>Viialantie heating plant, fuel storing and unloading concept</t>
  </si>
  <si>
    <t>Vihti Municipality</t>
  </si>
  <si>
    <t>Solar panels of Vihti</t>
  </si>
  <si>
    <t>City of Kotka</t>
  </si>
  <si>
    <t>Otsola street lighting</t>
  </si>
  <si>
    <t>Rauhala street lighting</t>
  </si>
  <si>
    <t>Ristikallio street lighting</t>
  </si>
  <si>
    <t>City of Pieksämäki</t>
  </si>
  <si>
    <t>City of Tampere</t>
  </si>
  <si>
    <t>City of Vantaa</t>
  </si>
  <si>
    <t>Mäntyharju Municipality</t>
  </si>
  <si>
    <t>Street lighting</t>
  </si>
  <si>
    <t>XS2404205119</t>
  </si>
  <si>
    <t>GBP</t>
  </si>
  <si>
    <t>12/2024</t>
  </si>
  <si>
    <t>Type of building project</t>
  </si>
  <si>
    <t>As Oy Turun Viridi</t>
  </si>
  <si>
    <t>Asunto Oy Järvenpään Kultapiisku</t>
  </si>
  <si>
    <t>Asunto Oy Kuopion Kuikkalampi</t>
  </si>
  <si>
    <t>Asunto Oy Oulun Sisu</t>
  </si>
  <si>
    <t>Asunto Oy Tampereen Hervantajärven Hilpi</t>
  </si>
  <si>
    <t>Asunto Oy Vantaan Ajoportti 2</t>
  </si>
  <si>
    <t>Elämäni Kodit 40 Oy</t>
  </si>
  <si>
    <t>Helsinki City Housing Company (Heka)</t>
  </si>
  <si>
    <t>City of Helsinki</t>
  </si>
  <si>
    <t>Central Finland Student Housing Foundation</t>
  </si>
  <si>
    <t>Koulutuskeskus Salpaus, Regional Provider of Vocational Education and Training</t>
  </si>
  <si>
    <t>Liperi Municipality</t>
  </si>
  <si>
    <t>Luksia, Western Uusimaa Municipal Training and Education Consortium</t>
  </si>
  <si>
    <t>City of Nokia</t>
  </si>
  <si>
    <t>Parikkala Municipality</t>
  </si>
  <si>
    <t>City of Porvoo</t>
  </si>
  <si>
    <t>Sodankylä Municipality</t>
  </si>
  <si>
    <t>Tampereen Kotilinnasäätiö sr</t>
  </si>
  <si>
    <t>Sipoo Municipality</t>
  </si>
  <si>
    <t>Siuntio Municipality</t>
  </si>
  <si>
    <t>Pirkkala Municipality</t>
  </si>
  <si>
    <t>City of Espoo</t>
  </si>
  <si>
    <t>Tuusula Municipality</t>
  </si>
  <si>
    <t>As Oy Pirkkalan Hakatie 1</t>
  </si>
  <si>
    <t>Asunto Oy Hyvinkään Yli-Jurvankatu 5</t>
  </si>
  <si>
    <t>Asunto Oy Keravan Niittäjänkatu 2 and 4</t>
  </si>
  <si>
    <t>Sotkamo Municipality</t>
  </si>
  <si>
    <t>Elämäni Kodit 10 Oy</t>
  </si>
  <si>
    <t>Apartment building Syvänsalmenkatu 5 b</t>
  </si>
  <si>
    <t>Apartment building Asunto Oy Nokian Fabriikki</t>
  </si>
  <si>
    <t>Apartment building Lipunkantajankatu 3</t>
  </si>
  <si>
    <t>Apartment building As oy turun viridi</t>
  </si>
  <si>
    <t>Apartment building As oy järvenpään kultapiisku</t>
  </si>
  <si>
    <t>Apartment building As oy kuopion kuikkalampi</t>
  </si>
  <si>
    <t>Apartment building Siirtolantie 6</t>
  </si>
  <si>
    <t>Apartment building Asunto OY Tampereen Hervantajärven Hilpi</t>
  </si>
  <si>
    <t>Apartment building As oy vantaan ajoportti</t>
  </si>
  <si>
    <t>Apartment building Asunto Oy Vantaan Metsäkissa</t>
  </si>
  <si>
    <t>Apartment building Karakalliontie 1</t>
  </si>
  <si>
    <t>Apartment building As oy kirkkonummen atlas</t>
  </si>
  <si>
    <t>Fannynkallio apartment building and townhouse</t>
  </si>
  <si>
    <t>Apartment building HASO Atlantinkaari</t>
  </si>
  <si>
    <t>Apartment building Haso Kettutie 10</t>
  </si>
  <si>
    <t>Apartment building HASO Koskelantie, Koskelantie 66b</t>
  </si>
  <si>
    <t>Apartment building Postiljooni</t>
  </si>
  <si>
    <t>Apartment building HASO Veturi, Lavakatu 12/Veturitie 58</t>
  </si>
  <si>
    <t>Apartment building Jamaika</t>
  </si>
  <si>
    <t>Apartment building Postimies</t>
  </si>
  <si>
    <t>Apartment building Haakoninlahdenkatu 5-7</t>
  </si>
  <si>
    <t>Apartment building Isonnevankuja 1</t>
  </si>
  <si>
    <t>Apartment building Kanariankatu 3</t>
  </si>
  <si>
    <t>Apartment building HEKA Kaarela Maununnevantie</t>
  </si>
  <si>
    <t>Apartment building HEKA Koskela, Koskelantie 66</t>
  </si>
  <si>
    <t>Apartment building Kyösti Kallion tie 1a</t>
  </si>
  <si>
    <t>Apartment building HEKA Kuninkaantammi Asetelmankatu 1</t>
  </si>
  <si>
    <t>Apartment building Sienakuja 4</t>
  </si>
  <si>
    <t>Apartment building Taidemaalarinkatu 2</t>
  </si>
  <si>
    <t>Apartment building Kaupinmäenpolku 15</t>
  </si>
  <si>
    <t>Apartment building Pyhätunturintie 2</t>
  </si>
  <si>
    <t>Apartment building Kustinpolku 7</t>
  </si>
  <si>
    <t>Apartment building HEKA Tapanila Smoltinkaari 6</t>
  </si>
  <si>
    <t>Apartment building HEKA, Lavakatu 10</t>
  </si>
  <si>
    <t>Apartment buildings Kettutie 8 a-c</t>
  </si>
  <si>
    <t>Apartment building Tullivuorentie 22</t>
  </si>
  <si>
    <t>Turenki school and community centre, 1st phase</t>
  </si>
  <si>
    <t>Daycare centre of Hammaslahti</t>
  </si>
  <si>
    <t>Daycare centre Hukanhauta</t>
  </si>
  <si>
    <t>Multi-generation block Kankaan Ilona, Ailakinkatu 10</t>
  </si>
  <si>
    <t>Apartment building Postiljooninkatu 1</t>
  </si>
  <si>
    <t>Apartment building KOY Oulun Tarve, Paraatikatu 10</t>
  </si>
  <si>
    <t>Apartment building KOY Oulun Tarve, Pohjantikankuja 4</t>
  </si>
  <si>
    <t>Apartment building Kuopio Puijonlaakso</t>
  </si>
  <si>
    <t>Apartment building Masalan tinapuisto</t>
  </si>
  <si>
    <t>Daycare centre of Lehtomäki</t>
  </si>
  <si>
    <t>Naukio daycare centre</t>
  </si>
  <si>
    <t>Valkeala community centre</t>
  </si>
  <si>
    <t>Apartment building KOY Tampereen Jallukka</t>
  </si>
  <si>
    <t>Apartment building Minari</t>
  </si>
  <si>
    <t>Student apartment building Taivaanpankko</t>
  </si>
  <si>
    <t>Student apartment building Ahkio</t>
  </si>
  <si>
    <t>Apartment building Asunto Oy lahden iisakki</t>
  </si>
  <si>
    <t>Apartment building Asunto Oy lahden valtteri</t>
  </si>
  <si>
    <t>Apartment building Kivakatu 2</t>
  </si>
  <si>
    <t>Apartment building Laatikkotehtaankatu 5 b and c</t>
  </si>
  <si>
    <t>Apartment building Vanhatie 53</t>
  </si>
  <si>
    <t>Apartment building Vasarantie 2 ja 4</t>
  </si>
  <si>
    <t>Senior home Saimaankatu 29</t>
  </si>
  <si>
    <t>Apartment building Kiviharjunkatu 2</t>
  </si>
  <si>
    <t>Ylämylly school</t>
  </si>
  <si>
    <t>Toivonkatu campus</t>
  </si>
  <si>
    <t>Daycare centre of Kalevankangas</t>
  </si>
  <si>
    <t>Apartment building Hatsalankatu 37</t>
  </si>
  <si>
    <t>Apartment building Raviradantie 8</t>
  </si>
  <si>
    <t>Welfare centre</t>
  </si>
  <si>
    <t>Apartment building Hiirihaukantie 12 a</t>
  </si>
  <si>
    <t>Apartment building Jalohaukantie 5</t>
  </si>
  <si>
    <t>Apartment building Kiilankatu 5</t>
  </si>
  <si>
    <t>Apartment building Menninkäisentie 3a</t>
  </si>
  <si>
    <t>Apartment building Myllytullinkatu 5</t>
  </si>
  <si>
    <t>Apartment building Valmutie 3</t>
  </si>
  <si>
    <t>Kirjola school, 1st phase</t>
  </si>
  <si>
    <t>Apartment building Vaahterakuja 3</t>
  </si>
  <si>
    <t>Jokilaakso school</t>
  </si>
  <si>
    <t>Sodankylä community centre</t>
  </si>
  <si>
    <t>Apartment building KOY Heikinketo, Kanslerintie 17</t>
  </si>
  <si>
    <t>Apartment building Lohjan Sahapiha, Sahapiha 6</t>
  </si>
  <si>
    <t>Apartment building Pasilan Porttipuisto, Metsäläntie 6 b</t>
  </si>
  <si>
    <t>Apartment building Pellonreuna 7</t>
  </si>
  <si>
    <t>Apartment building Tuulensuunkatu 27</t>
  </si>
  <si>
    <t>Apartment building Kourutaltankatu 8</t>
  </si>
  <si>
    <t>Daycare centre of Tikkala</t>
  </si>
  <si>
    <t>Rescue centre</t>
  </si>
  <si>
    <t>Education and welfare campus</t>
  </si>
  <si>
    <t>Pirkkala campus</t>
  </si>
  <si>
    <t>Apartment building Gibraltarinaukio 4</t>
  </si>
  <si>
    <t>Apartment building Syvänsalmenkatu 1</t>
  </si>
  <si>
    <t>Apartment building with Nordic Ecolabel, Kaskelantie 1</t>
  </si>
  <si>
    <t>Apartment building Asunto Oy Tuusulan Oiva</t>
  </si>
  <si>
    <t>Apartment building Asunto Oy Helsingin Vetonaula</t>
  </si>
  <si>
    <t>Apartment building with Nordic Ecolabel, Veturikuja 8</t>
  </si>
  <si>
    <t>Martta Wendelin daycare centre and Kirkonkylä school</t>
  </si>
  <si>
    <t>Apartment building Hakatie 1</t>
  </si>
  <si>
    <t>Apartment building As oy hyvinkään yli-jurvankatu 5</t>
  </si>
  <si>
    <t>Apartment buildings As oy keravan niittäjänkatu 2 and 4</t>
  </si>
  <si>
    <t>Vuokatti-arena, ice hockey arena</t>
  </si>
  <si>
    <t>Apartment building As Oy Helsingin Blackstone</t>
  </si>
  <si>
    <t>Apartment building Asumisoikeus Oy Tampereen Ilokkaanrinne 5-6</t>
  </si>
  <si>
    <t>New buildings</t>
  </si>
  <si>
    <t>A</t>
  </si>
  <si>
    <t>B</t>
  </si>
  <si>
    <t>98-108</t>
  </si>
  <si>
    <t>76-79</t>
  </si>
  <si>
    <t>70-74</t>
  </si>
  <si>
    <t>76-78</t>
  </si>
  <si>
    <t>75-77</t>
  </si>
  <si>
    <t>73-75</t>
  </si>
  <si>
    <t>95-103</t>
  </si>
  <si>
    <t>71-101</t>
  </si>
  <si>
    <t>77-88</t>
  </si>
  <si>
    <t>72-75</t>
  </si>
  <si>
    <t>78-82</t>
  </si>
  <si>
    <t>103-119</t>
  </si>
  <si>
    <t>C</t>
  </si>
  <si>
    <t>n/a</t>
  </si>
  <si>
    <t>66-74</t>
  </si>
  <si>
    <t>79-80</t>
  </si>
  <si>
    <t>71-75</t>
  </si>
  <si>
    <t>99-204</t>
  </si>
  <si>
    <t/>
  </si>
  <si>
    <t>75-80</t>
  </si>
  <si>
    <t>68-75</t>
  </si>
  <si>
    <t>74-75</t>
  </si>
  <si>
    <t>88-94</t>
  </si>
  <si>
    <t>76-77</t>
  </si>
  <si>
    <t>78-79</t>
  </si>
  <si>
    <t>66-78</t>
  </si>
  <si>
    <t>Apartment building Heka Kaarela Perhekunnantie 10</t>
  </si>
  <si>
    <t>Apartment building Jollaksentie 87</t>
  </si>
  <si>
    <t>Apartment building Koivikkotie 5</t>
  </si>
  <si>
    <t>Apartment building Rusthollarintie 10</t>
  </si>
  <si>
    <t>Apartment building Kopparintie 1</t>
  </si>
  <si>
    <t>Apartment building Makasiininkatu 6</t>
  </si>
  <si>
    <t>Student Union of the University of Jyväskylä</t>
  </si>
  <si>
    <t>Apartment building Taitoniekantie 9 b</t>
  </si>
  <si>
    <t>Apartment building Taitoniekantie 9 c</t>
  </si>
  <si>
    <t>Apartment building Taitoniekantie 9 d</t>
  </si>
  <si>
    <t>Apartment building Taitoniekantie 9 e</t>
  </si>
  <si>
    <t>Apartment building Huvimäentie 16</t>
  </si>
  <si>
    <t>Apartment building Latolankatu 23, 2nd phase</t>
  </si>
  <si>
    <t>Apartment building Latolankatu 3</t>
  </si>
  <si>
    <t>Apartment building Noljakankaari 10</t>
  </si>
  <si>
    <t>Apartment building Äkkiväärä 10</t>
  </si>
  <si>
    <t>Apartment building Lönnrotinkatu 1</t>
  </si>
  <si>
    <t>Hyvinkään Vuokra-asunnot Oy</t>
  </si>
  <si>
    <t>Apartment building Jussilankatu 2</t>
  </si>
  <si>
    <t>Apartment building Jussilankatu 4</t>
  </si>
  <si>
    <t>Renovation projects</t>
  </si>
  <si>
    <t>N/A</t>
  </si>
  <si>
    <t>Western Metro extension, Phase 1 Ruoholahti-Matinkylä</t>
  </si>
  <si>
    <t>Western Metro extension, Phase 2 Matinkylä-Kivenlahti</t>
  </si>
  <si>
    <t>City of Tampere tramway</t>
  </si>
  <si>
    <t>Kvarken Archipelago car and passenger ferry, M/S Aurora Botnia</t>
  </si>
  <si>
    <t>MuniFin's estimated share of finance
31 Dec 2021</t>
  </si>
  <si>
    <t>Sahaniemi wastewater treatment plant</t>
  </si>
  <si>
    <t>Blominmäki wastewater treatment plant</t>
  </si>
  <si>
    <t>Hämeenlinnan Seudun Vesi Oy</t>
  </si>
  <si>
    <t>Paroinen wastewater treatment plant</t>
  </si>
  <si>
    <t>Meltola wastewater treatment plant</t>
  </si>
  <si>
    <t>Jyväskylä region wastewater treatment plant</t>
  </si>
  <si>
    <t>Jämsä central wastwater treatment plant</t>
  </si>
  <si>
    <t>Metsä-sairila water and wastewater treatment plant</t>
  </si>
  <si>
    <t>Kalajokilaakso wastewater treatment plant</t>
  </si>
  <si>
    <t>Mukkavaara wastewater treatment plant</t>
  </si>
  <si>
    <t>Ylläs central wastewater treatment plant</t>
  </si>
  <si>
    <t>Kakolanmäki wastewater treatment plant</t>
  </si>
  <si>
    <t>Häpönniemi wastewater treatment plant</t>
  </si>
  <si>
    <t>Seinäjoen Energia Oy</t>
  </si>
  <si>
    <t>Kapernaum 50 MW bioenergy heating plant</t>
  </si>
  <si>
    <t>Taipalsaaren Lämpö Oy</t>
  </si>
  <si>
    <t>Kuivaketvele bioenergy heating plant</t>
  </si>
  <si>
    <t>Education centre Ståhlberginkatu 8-10</t>
  </si>
  <si>
    <t>Ruuska street lighting</t>
  </si>
  <si>
    <t>Street lighting along Uhomäki fitness track</t>
  </si>
  <si>
    <r>
      <t xml:space="preserve">ESCO-project </t>
    </r>
    <r>
      <rPr>
        <sz val="11"/>
        <color theme="1"/>
        <rFont val="Calibri"/>
        <family val="2"/>
      </rPr>
      <t>¹</t>
    </r>
  </si>
  <si>
    <r>
      <t>ESCO-project</t>
    </r>
    <r>
      <rPr>
        <sz val="11"/>
        <color theme="1"/>
        <rFont val="Calibri"/>
        <family val="2"/>
      </rPr>
      <t>¹</t>
    </r>
  </si>
  <si>
    <r>
      <rPr>
        <sz val="11"/>
        <rFont val="Calibri"/>
        <family val="2"/>
      </rPr>
      <t>¹</t>
    </r>
    <r>
      <rPr>
        <i/>
        <sz val="11"/>
        <rFont val="Arial"/>
        <family val="2"/>
        <scheme val="minor"/>
      </rPr>
      <t xml:space="preserve"> An energy saving project (ESCO) concerning several buildings. An ESCO (Energy Service Company) is a procedure in which an ESCO assumes operational responsibility for an investment to be made to an end customer so that the investment can be financed in whole or in part by the savings it generates.</t>
    </r>
  </si>
  <si>
    <t>Figures based on the outstanding amount of green finance on 31 December 2021</t>
  </si>
  <si>
    <t xml:space="preserve">show the impact attributable to your invested amount at the end of 2021. The formulas in the below table use the </t>
  </si>
  <si>
    <t>Information presented in this spreasheet is based on and should be read in conjuction with MuniFin's Green Impact Report (the "Impact Report"). In the event any discrepancy or inconsistency between this spreasheet and the Impact Report, the information in the Impact Report shall prevail. All information expressed in this document are at the time of writing and may change without notice. MuniFin holds no obligation to update, modify or amend this publication. To the extent the material herein pertains to parties other than MuniFin, such information is based on material made available to MuniFin by third parties and MuniFin does not make any representations or warranties as to accuracy or completeness of such information. The material is informative in nature, and should not be interpreted as a recommendation to take, or not to take, any particular investment action. The formulas included in this spreadsheet have been prepared with the sole purpose of aiding the understanding of the information in the Impact Report. MuniFin does not make any representations or warranties as to accuracy of any outputs of any of the formulas contained herein and is not responsible for any conclusions drawn from such outputs. The material may not be copied, in part or in whole, without written permission from MuniFin. This document or copies of it must not be distributed in the United States or to recipients who are citizens of the United States against restrictions stated in the United States legislation. Laws and regulations of other jurisdictions may also restrict the distribution of this document.</t>
  </si>
  <si>
    <t>Unwithdrawn credit commitment
31 Dec 2021 (EUR)</t>
  </si>
  <si>
    <t>Total committed finance
31 Dec 2021 (EUR)</t>
  </si>
  <si>
    <t xml:space="preserve">MuniFin's estimated share of finance
31 Dec 2021 </t>
  </si>
  <si>
    <t>Outstanding amount 31 Dec 2021 (EUR)</t>
  </si>
  <si>
    <t>Energy performance certificate class</t>
  </si>
  <si>
    <r>
      <t xml:space="preserve">EPC Year </t>
    </r>
    <r>
      <rPr>
        <b/>
        <sz val="11"/>
        <color rgb="FFFFFFFF"/>
        <rFont val="Calibri"/>
        <family val="2"/>
      </rPr>
      <t>¹</t>
    </r>
  </si>
  <si>
    <r>
      <t xml:space="preserve">E-value </t>
    </r>
    <r>
      <rPr>
        <b/>
        <sz val="11"/>
        <color rgb="FFFFFFFF"/>
        <rFont val="Calibri"/>
        <family val="2"/>
      </rPr>
      <t>²</t>
    </r>
  </si>
  <si>
    <t>MuniFin Green Impact Report Spreadsheet 2021</t>
  </si>
  <si>
    <t>Outstanding amount
31 Dec 2021 (EUR)</t>
  </si>
  <si>
    <t>² The E-value represents a building’s calculated annual consumption of purchased energy per the heated net area (kWh/m2/year) based on the default usage of the building’s intended use category and weighted by energy source coefficients.</t>
  </si>
  <si>
    <t xml:space="preserve">¹ The new law of 2018 concerning energy performance certificates reduced the energy source coefficients of electricity and district heating used in the calculation of E-values and made the legal threshold of energy efficiency for new buildings stricter. Using new coefficients, the E-values of the buildings built under the old law of 2013 would decrease, which could enhance their EPC classes.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</si>
</sst>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0.0\ %"/>
  </numFmts>
  <fonts count="18" x14ac:knownFonts="1">
    <font>
      <sz val="11"/>
      <color theme="1"/>
      <name val="Arial"/>
      <family val="2"/>
      <scheme val="minor"/>
    </font>
    <font>
      <sz val="11"/>
      <color theme="1"/>
      <name val="Arial"/>
      <family val="2"/>
      <scheme val="minor"/>
    </font>
    <font>
      <b/>
      <sz val="15"/>
      <color theme="3"/>
      <name val="Arial"/>
      <family val="2"/>
      <scheme val="minor"/>
    </font>
    <font>
      <b/>
      <sz val="11"/>
      <color theme="0"/>
      <name val="Arial"/>
      <family val="2"/>
      <scheme val="minor"/>
    </font>
    <font>
      <b/>
      <sz val="11"/>
      <color theme="1"/>
      <name val="Arial"/>
      <family val="2"/>
      <scheme val="minor"/>
    </font>
    <font>
      <sz val="11"/>
      <color theme="0"/>
      <name val="Arial"/>
      <family val="2"/>
      <scheme val="minor"/>
    </font>
    <font>
      <i/>
      <sz val="11"/>
      <color theme="1"/>
      <name val="Arial"/>
      <family val="2"/>
      <scheme val="minor"/>
    </font>
    <font>
      <sz val="10"/>
      <name val="Arial"/>
      <family val="2"/>
    </font>
    <font>
      <b/>
      <sz val="18"/>
      <color theme="1"/>
      <name val="Arial"/>
      <family val="2"/>
      <scheme val="minor"/>
    </font>
    <font>
      <i/>
      <sz val="10"/>
      <name val="Arial"/>
      <family val="2"/>
    </font>
    <font>
      <sz val="11"/>
      <name val="Arial"/>
      <family val="2"/>
      <scheme val="minor"/>
    </font>
    <font>
      <i/>
      <sz val="11"/>
      <name val="Arial"/>
      <family val="2"/>
      <scheme val="minor"/>
    </font>
    <font>
      <sz val="11"/>
      <color theme="4"/>
      <name val="Arial"/>
      <family val="2"/>
      <scheme val="minor"/>
    </font>
    <font>
      <sz val="8"/>
      <color theme="8"/>
      <name val="Arial"/>
      <family val="2"/>
      <scheme val="minor"/>
    </font>
    <font>
      <sz val="11"/>
      <color theme="1"/>
      <name val="Calibri"/>
      <family val="2"/>
    </font>
    <font>
      <sz val="11"/>
      <name val="Calibri"/>
      <family val="2"/>
    </font>
    <font>
      <b/>
      <sz val="11"/>
      <color rgb="FFFFFFFF"/>
      <name val="Arial"/>
      <family val="2"/>
    </font>
    <font>
      <b/>
      <sz val="11"/>
      <color rgb="FFFFFFFF"/>
      <name val="Calibri"/>
      <family val="2"/>
    </font>
  </fonts>
  <fills count="6">
    <fill>
      <patternFill patternType="none"/>
    </fill>
    <fill>
      <patternFill patternType="gray125"/>
    </fill>
    <fill>
      <patternFill patternType="solid">
        <fgColor theme="4"/>
      </patternFill>
    </fill>
    <fill>
      <patternFill patternType="solid">
        <fgColor theme="4"/>
        <bgColor theme="4"/>
      </patternFill>
    </fill>
    <fill>
      <patternFill patternType="solid">
        <fgColor theme="4" tint="0.79998168889431442"/>
        <bgColor theme="4" tint="0.79998168889431442"/>
      </patternFill>
    </fill>
    <fill>
      <patternFill patternType="solid">
        <fgColor rgb="FF00B050"/>
        <bgColor rgb="FF000000"/>
      </patternFill>
    </fill>
  </fills>
  <borders count="5">
    <border>
      <left/>
      <right/>
      <top/>
      <bottom/>
      <diagonal/>
    </border>
    <border>
      <left/>
      <right/>
      <top/>
      <bottom style="thick">
        <color theme="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5" fillId="2" borderId="0" applyNumberFormat="0" applyBorder="0" applyAlignment="0" applyProtection="0"/>
    <xf numFmtId="0" fontId="7" fillId="0" borderId="0"/>
  </cellStyleXfs>
  <cellXfs count="44">
    <xf numFmtId="0" fontId="0" fillId="0" borderId="0" xfId="0"/>
    <xf numFmtId="0" fontId="4" fillId="0" borderId="0" xfId="0" applyFont="1"/>
    <xf numFmtId="0" fontId="6" fillId="0" borderId="0" xfId="0" applyFont="1"/>
    <xf numFmtId="164" fontId="0" fillId="0" borderId="0" xfId="0" applyNumberFormat="1"/>
    <xf numFmtId="164" fontId="0" fillId="0" borderId="0" xfId="1" applyNumberFormat="1" applyFont="1"/>
    <xf numFmtId="0" fontId="0" fillId="0" borderId="0" xfId="0" applyAlignment="1">
      <alignment wrapText="1"/>
    </xf>
    <xf numFmtId="0" fontId="3" fillId="2" borderId="0" xfId="4" applyFont="1" applyAlignment="1">
      <alignment wrapText="1"/>
    </xf>
    <xf numFmtId="164" fontId="3" fillId="2" borderId="0" xfId="1" applyNumberFormat="1" applyFont="1" applyFill="1" applyAlignment="1">
      <alignment wrapText="1"/>
    </xf>
    <xf numFmtId="9" fontId="0" fillId="0" borderId="0" xfId="2" applyFont="1"/>
    <xf numFmtId="0" fontId="8" fillId="0" borderId="0" xfId="0" applyFont="1"/>
    <xf numFmtId="0" fontId="9" fillId="0" borderId="0" xfId="0" applyFont="1" applyAlignment="1">
      <alignment vertical="center"/>
    </xf>
    <xf numFmtId="0" fontId="10" fillId="0" borderId="0" xfId="0" applyFont="1"/>
    <xf numFmtId="0" fontId="11" fillId="0" borderId="0" xfId="0" applyFont="1"/>
    <xf numFmtId="0" fontId="0" fillId="0" borderId="0" xfId="0" applyAlignment="1">
      <alignment vertical="center" wrapText="1"/>
    </xf>
    <xf numFmtId="0" fontId="4" fillId="0" borderId="0" xfId="0" applyFont="1" applyAlignment="1">
      <alignment vertical="center"/>
    </xf>
    <xf numFmtId="0" fontId="4" fillId="0" borderId="0" xfId="0" applyFont="1" applyAlignment="1">
      <alignment vertical="center" wrapText="1"/>
    </xf>
    <xf numFmtId="9" fontId="4" fillId="0" borderId="0" xfId="2" applyFont="1" applyAlignment="1">
      <alignment vertical="center" wrapText="1"/>
    </xf>
    <xf numFmtId="0" fontId="0" fillId="0" borderId="0" xfId="0" applyAlignment="1">
      <alignment vertical="center"/>
    </xf>
    <xf numFmtId="0" fontId="12" fillId="0" borderId="0" xfId="0" applyFont="1" applyAlignment="1">
      <alignment vertical="center" wrapText="1"/>
    </xf>
    <xf numFmtId="0" fontId="3" fillId="3" borderId="4" xfId="0" applyFont="1" applyFill="1" applyBorder="1" applyAlignment="1">
      <alignment vertical="center" wrapText="1"/>
    </xf>
    <xf numFmtId="0" fontId="0" fillId="0" borderId="2" xfId="0" applyBorder="1"/>
    <xf numFmtId="164" fontId="0" fillId="0" borderId="0" xfId="1" quotePrefix="1" applyNumberFormat="1" applyFont="1"/>
    <xf numFmtId="9" fontId="0" fillId="0" borderId="0" xfId="0" applyNumberFormat="1"/>
    <xf numFmtId="4" fontId="0" fillId="0" borderId="0" xfId="0" applyNumberFormat="1"/>
    <xf numFmtId="0" fontId="5" fillId="0" borderId="0" xfId="0" applyFont="1"/>
    <xf numFmtId="0" fontId="13" fillId="0" borderId="0" xfId="0" applyFont="1"/>
    <xf numFmtId="0" fontId="9" fillId="0" borderId="0" xfId="0" applyFont="1" applyAlignment="1">
      <alignment vertical="center" wrapText="1"/>
    </xf>
    <xf numFmtId="1" fontId="0" fillId="0" borderId="0" xfId="0" applyNumberFormat="1"/>
    <xf numFmtId="43" fontId="0" fillId="0" borderId="0" xfId="0" applyNumberFormat="1"/>
    <xf numFmtId="0" fontId="0" fillId="0" borderId="0" xfId="0" applyAlignment="1">
      <alignment horizontal="right"/>
    </xf>
    <xf numFmtId="0" fontId="0" fillId="0" borderId="0" xfId="0" applyAlignment="1">
      <alignment horizontal="left"/>
    </xf>
    <xf numFmtId="165" fontId="0" fillId="0" borderId="0" xfId="0" applyNumberFormat="1"/>
    <xf numFmtId="0" fontId="16" fillId="5" borderId="0" xfId="5" applyFont="1" applyFill="1" applyAlignment="1">
      <alignment horizontal="center" vertical="center" wrapText="1"/>
    </xf>
    <xf numFmtId="0" fontId="3" fillId="3" borderId="4" xfId="0" applyFont="1" applyFill="1" applyBorder="1" applyAlignment="1">
      <alignment horizontal="center" vertical="center" wrapText="1"/>
    </xf>
    <xf numFmtId="0" fontId="3" fillId="3" borderId="0" xfId="0" applyFont="1" applyFill="1" applyAlignment="1">
      <alignment horizontal="center" vertical="center" wrapText="1"/>
    </xf>
    <xf numFmtId="164" fontId="0" fillId="0" borderId="3" xfId="1" applyNumberFormat="1" applyFont="1" applyBorder="1" applyAlignment="1">
      <alignment horizontal="center"/>
    </xf>
    <xf numFmtId="164" fontId="0" fillId="0" borderId="4" xfId="1" applyNumberFormat="1" applyFont="1" applyBorder="1" applyAlignment="1">
      <alignment horizontal="center"/>
    </xf>
    <xf numFmtId="49" fontId="0" fillId="0" borderId="4" xfId="1" applyNumberFormat="1" applyFont="1" applyBorder="1" applyAlignment="1">
      <alignment horizontal="center"/>
    </xf>
    <xf numFmtId="166" fontId="0" fillId="0" borderId="4" xfId="2" applyNumberFormat="1" applyFont="1" applyBorder="1" applyAlignment="1">
      <alignment horizontal="center"/>
    </xf>
    <xf numFmtId="164" fontId="0" fillId="4" borderId="4" xfId="1" applyNumberFormat="1" applyFont="1" applyFill="1" applyBorder="1" applyAlignment="1" applyProtection="1">
      <alignment horizontal="center"/>
      <protection locked="0"/>
    </xf>
    <xf numFmtId="0" fontId="16" fillId="5" borderId="0" xfId="5" applyFont="1" applyFill="1" applyAlignment="1">
      <alignment horizontal="left" vertical="center" wrapText="1"/>
    </xf>
    <xf numFmtId="0" fontId="9" fillId="0" borderId="0" xfId="0" applyFont="1" applyAlignment="1">
      <alignment horizontal="left" vertical="center" wrapText="1"/>
    </xf>
    <xf numFmtId="0" fontId="2" fillId="0" borderId="1" xfId="3" applyAlignment="1">
      <alignment horizontal="left"/>
    </xf>
    <xf numFmtId="0" fontId="0" fillId="0" borderId="0" xfId="0" applyAlignment="1">
      <alignment horizontal="left" wrapText="1"/>
    </xf>
  </cellXfs>
  <cellStyles count="6">
    <cellStyle name="Accent1" xfId="4" builtinId="29"/>
    <cellStyle name="Comma" xfId="1" builtinId="3"/>
    <cellStyle name="Heading 1" xfId="3" builtinId="16"/>
    <cellStyle name="Normal" xfId="0" builtinId="0"/>
    <cellStyle name="Normal 2" xfId="5" xr:uid="{00000000-0005-0000-0000-000004000000}"/>
    <cellStyle name="Percent" xfId="2" builtinId="5"/>
  </cellStyles>
  <dxfs count="61">
    <dxf>
      <numFmt numFmtId="164" formatCode="_-* #,##0_-;\-* #,##0_-;_-* &quot;-&quot;??_-;_-@_-"/>
    </dxf>
    <dxf>
      <numFmt numFmtId="164" formatCode="_-* #,##0_-;\-* #,##0_-;_-* &quot;-&quot;??_-;_-@_-"/>
    </dxf>
    <dxf>
      <numFmt numFmtId="13" formatCode="0\ %"/>
    </dxf>
    <dxf>
      <numFmt numFmtId="164" formatCode="_-* #,##0_-;\-* #,##0_-;_-* &quot;-&quot;??_-;_-@_-"/>
    </dxf>
    <dxf>
      <numFmt numFmtId="164" formatCode="_-* #,##0_-;\-* #,##0_-;_-* &quot;-&quot;??_-;_-@_-"/>
    </dxf>
    <dxf>
      <numFmt numFmtId="164" formatCode="_-* #,##0_-;\-* #,##0_-;_-* &quot;-&quot;??_-;_-@_-"/>
    </dxf>
    <dxf>
      <alignment horizontal="general" vertical="center" textRotation="0" indent="0" justifyLastLine="0" shrinkToFit="0" readingOrder="0"/>
    </dxf>
    <dxf>
      <numFmt numFmtId="164" formatCode="_-* #,##0_-;\-* #,##0_-;_-* &quot;-&quot;??_-;_-@_-"/>
    </dxf>
    <dxf>
      <numFmt numFmtId="164" formatCode="_-* #,##0_-;\-* #,##0_-;_-* &quot;-&quot;??_-;_-@_-"/>
    </dxf>
    <dxf>
      <numFmt numFmtId="164" formatCode="_-* #,##0_-;\-* #,##0_-;_-* &quot;-&quot;??_-;_-@_-"/>
    </dxf>
    <dxf>
      <numFmt numFmtId="13" formatCode="0\ %"/>
    </dxf>
    <dxf>
      <numFmt numFmtId="164" formatCode="_-* #,##0_-;\-* #,##0_-;_-* &quot;-&quot;??_-;_-@_-"/>
    </dxf>
    <dxf>
      <numFmt numFmtId="164" formatCode="_-* #,##0_-;\-* #,##0_-;_-* &quot;-&quot;??_-;_-@_-"/>
    </dxf>
    <dxf>
      <numFmt numFmtId="164" formatCode="_-* #,##0_-;\-* #,##0_-;_-* &quot;-&quot;??_-;_-@_-"/>
    </dxf>
    <dxf>
      <font>
        <b/>
      </font>
      <alignment horizontal="general" vertical="center" textRotation="0" indent="0" justifyLastLine="0" shrinkToFit="0" readingOrder="0"/>
    </dxf>
    <dxf>
      <numFmt numFmtId="1" formatCode="0"/>
    </dxf>
    <dxf>
      <numFmt numFmtId="164" formatCode="_-* #,##0_-;\-* #,##0_-;_-* &quot;-&quot;??_-;_-@_-"/>
    </dxf>
    <dxf>
      <numFmt numFmtId="164" formatCode="_-* #,##0_-;\-* #,##0_-;_-* &quot;-&quot;??_-;_-@_-"/>
    </dxf>
    <dxf>
      <numFmt numFmtId="13" formatCode="0\ %"/>
    </dxf>
    <dxf>
      <numFmt numFmtId="164" formatCode="_-* #,##0_-;\-* #,##0_-;_-* &quot;-&quot;??_-;_-@_-"/>
    </dxf>
    <dxf>
      <numFmt numFmtId="35" formatCode="_-* #,##0.00_-;\-* #,##0.00_-;_-* &quot;-&quot;??_-;_-@_-"/>
    </dxf>
    <dxf>
      <numFmt numFmtId="164" formatCode="_-* #,##0_-;\-* #,##0_-;_-* &quot;-&quot;??_-;_-@_-"/>
    </dxf>
    <dxf>
      <font>
        <b/>
      </font>
      <alignment horizontal="general" vertical="center" textRotation="0" indent="0" justifyLastLine="0" shrinkToFit="0" readingOrder="0"/>
    </dxf>
    <dxf>
      <numFmt numFmtId="1" formatCode="0"/>
    </dxf>
    <dxf>
      <numFmt numFmtId="13" formatCode="0\ %"/>
    </dxf>
    <dxf>
      <numFmt numFmtId="164" formatCode="_-* #,##0_-;\-* #,##0_-;_-* &quot;-&quot;??_-;_-@_-"/>
    </dxf>
    <dxf>
      <numFmt numFmtId="164" formatCode="_-* #,##0_-;\-* #,##0_-;_-* &quot;-&quot;??_-;_-@_-"/>
    </dxf>
    <dxf>
      <numFmt numFmtId="164" formatCode="_-* #,##0_-;\-* #,##0_-;_-* &quot;-&quot;??_-;_-@_-"/>
    </dxf>
    <dxf>
      <font>
        <b/>
      </font>
      <alignment horizontal="general" vertical="center" textRotation="0" indent="0" justifyLastLine="0" shrinkToFit="0" readingOrder="0"/>
    </dxf>
    <dxf>
      <font>
        <b val="0"/>
        <i val="0"/>
        <strike val="0"/>
        <condense val="0"/>
        <extend val="0"/>
        <outline val="0"/>
        <shadow val="0"/>
        <u val="none"/>
        <vertAlign val="baseline"/>
        <sz val="11"/>
        <color theme="1"/>
        <name val="Arial"/>
        <scheme val="minor"/>
      </font>
      <numFmt numFmtId="1" formatCode="0"/>
    </dxf>
    <dxf>
      <font>
        <b val="0"/>
        <i val="0"/>
        <strike val="0"/>
        <condense val="0"/>
        <extend val="0"/>
        <outline val="0"/>
        <shadow val="0"/>
        <u val="none"/>
        <vertAlign val="baseline"/>
        <sz val="11"/>
        <color theme="1"/>
        <name val="Arial"/>
        <scheme val="minor"/>
      </font>
      <numFmt numFmtId="1" formatCode="0"/>
    </dxf>
    <dxf>
      <font>
        <b val="0"/>
        <i val="0"/>
        <strike val="0"/>
        <condense val="0"/>
        <extend val="0"/>
        <outline val="0"/>
        <shadow val="0"/>
        <u val="none"/>
        <vertAlign val="baseline"/>
        <sz val="11"/>
        <color theme="1"/>
        <name val="Arial"/>
        <scheme val="minor"/>
      </font>
      <numFmt numFmtId="13" formatCode="0\ %"/>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35" formatCode="_-* #,##0.00_-;\-* #,##0.00_-;_-* &quot;-&quot;??_-;_-@_-"/>
    </dxf>
    <dxf>
      <font>
        <b val="0"/>
        <i val="0"/>
        <strike val="0"/>
        <condense val="0"/>
        <extend val="0"/>
        <outline val="0"/>
        <shadow val="0"/>
        <u val="none"/>
        <vertAlign val="baseline"/>
        <sz val="11"/>
        <color theme="1"/>
        <name val="Arial"/>
        <scheme val="minor"/>
      </font>
      <numFmt numFmtId="164" formatCode="_-* #,##0_-;\-* #,##0_-;_-* &quot;-&quot;??_-;_-@_-"/>
    </dxf>
    <dxf>
      <alignment horizontal="right" vertical="bottom" textRotation="0" wrapText="0" indent="0" justifyLastLine="0" shrinkToFit="0" readingOrder="0"/>
    </dxf>
    <dxf>
      <alignment horizontal="left" vertical="bottom" textRotation="0" wrapText="0" indent="0" justifyLastLine="0" shrinkToFit="0" readingOrder="0"/>
    </dxf>
    <dxf>
      <alignment horizontal="general" vertical="bottom" textRotation="0" wrapText="0" indent="0" justifyLastLine="0" shrinkToFit="0" readingOrder="0"/>
    </dxf>
    <dxf>
      <alignment vertical="bottom" textRotation="0" wrapText="0" indent="0" justifyLastLine="0" shrinkToFit="0" readingOrder="0"/>
    </dxf>
    <dxf>
      <font>
        <b val="0"/>
        <i val="0"/>
        <strike val="0"/>
        <condense val="0"/>
        <extend val="0"/>
        <outline val="0"/>
        <shadow val="0"/>
        <u val="none"/>
        <vertAlign val="baseline"/>
        <sz val="11"/>
        <color theme="1"/>
        <name val="Arial"/>
        <scheme val="minor"/>
      </font>
    </dxf>
    <dxf>
      <font>
        <b/>
        <i val="0"/>
        <strike val="0"/>
        <condense val="0"/>
        <extend val="0"/>
        <outline val="0"/>
        <shadow val="0"/>
        <u val="none"/>
        <vertAlign val="baseline"/>
        <sz val="11"/>
        <color theme="1"/>
        <name val="Arial"/>
        <scheme val="minor"/>
      </font>
      <numFmt numFmtId="164"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19050</xdr:rowOff>
    </xdr:from>
    <xdr:to>
      <xdr:col>1</xdr:col>
      <xdr:colOff>2523955</xdr:colOff>
      <xdr:row>4</xdr:row>
      <xdr:rowOff>19050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200025"/>
          <a:ext cx="2523955" cy="5429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2:J18" totalsRowShown="0" headerRowDxfId="60" dataDxfId="59" dataCellStyle="Comma">
  <tableColumns count="9">
    <tableColumn id="1" xr3:uid="{00000000-0010-0000-0000-000001000000}" name="Project category"/>
    <tableColumn id="9" xr3:uid="{00000000-0010-0000-0000-000009000000}" name="Number of projects" dataDxfId="58" dataCellStyle="Comma"/>
    <tableColumn id="10" xr3:uid="{00000000-0010-0000-0000-00000A000000}" name="Outstanding amount_x000a_31 Dec 2021 (EUR)" dataDxfId="57" dataCellStyle="Comma"/>
    <tableColumn id="2" xr3:uid="{00000000-0010-0000-0000-000002000000}" name="Annual energy savings (avoided / reduced MWh)" dataDxfId="56" dataCellStyle="Comma"/>
    <tableColumn id="3" xr3:uid="{00000000-0010-0000-0000-000003000000}" name="Annual CO₂ emissions avoided / reduced (tCO₂)" dataDxfId="55" dataCellStyle="Comma"/>
    <tableColumn id="4" xr3:uid="{00000000-0010-0000-0000-000004000000}" name="Annual amount of treated wastewater in existing plants immediately after project completion (m3)" dataDxfId="54" dataCellStyle="Comma"/>
    <tableColumn id="5" xr3:uid="{00000000-0010-0000-0000-000005000000}" name="Annual amount of treated wastewater with increased capacity in the future (m3)" dataDxfId="53" dataCellStyle="Comma"/>
    <tableColumn id="6" xr3:uid="{00000000-0010-0000-0000-000006000000}" name="Annual production of renewable energy (MWh)" dataDxfId="52" dataCellStyle="Comma"/>
    <tableColumn id="7" xr3:uid="{00000000-0010-0000-0000-000007000000}" name="Renewable energy production capacity (MW)" dataDxfId="51"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0E2FA3E-EE36-42B4-B9CA-DE7E2A307730}" name="Table18" displayName="Table18" ref="B34:J40" totalsRowShown="0" headerRowDxfId="50" dataDxfId="49" dataCellStyle="Comma">
  <tableColumns count="9">
    <tableColumn id="1" xr3:uid="{689892BD-AD9E-4541-962D-F50A38EC8D85}" name="Project category"/>
    <tableColumn id="9" xr3:uid="{99D2877D-63D3-44EA-8AFC-5FD96E5513C6}" name="Column1" dataDxfId="48" dataCellStyle="Comma"/>
    <tableColumn id="10" xr3:uid="{9FF24F92-9873-48B0-9836-55BA7B2B374D}" name="Column2" dataDxfId="47" dataCellStyle="Comma"/>
    <tableColumn id="2" xr3:uid="{9C824918-4083-4F9A-960F-CAEB6BAE4F07}" name="Annual energy savings (avoided / reduced MWh)" dataDxfId="46" dataCellStyle="Comma"/>
    <tableColumn id="3" xr3:uid="{3923B92F-AB66-4204-9E87-A94D08CF9569}" name="Annual CO₂ emissions avoided / reduced (tCO₂)" dataDxfId="45" dataCellStyle="Comma"/>
    <tableColumn id="4" xr3:uid="{23942ED4-7513-460C-86EA-2D5C2B7FA093}" name="Annual amount of treated wastewater in existing plants immediately after project completion (m3)" dataDxfId="44" dataCellStyle="Comma"/>
    <tableColumn id="5" xr3:uid="{C7EAF355-D240-4E8B-9914-99479303324E}" name="Annual amount of treated wastewater with increased capacity in the future (m3)" dataDxfId="43" dataCellStyle="Comma"/>
    <tableColumn id="6" xr3:uid="{83079A3B-B49D-4F6B-8E34-0B652E9B18AB}" name="Annual production of renewable energy (MWh)" dataDxfId="42" dataCellStyle="Comma"/>
    <tableColumn id="7" xr3:uid="{724C0F10-7A1C-498D-B8D7-66EB77CA615B}" name="Renewable energy production capacity (MW)" dataDxfId="41"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3:N163" totalsRowShown="0" headerRowDxfId="40" dataDxfId="39" headerRowCellStyle="Comma" dataCellStyle="Comma">
  <tableColumns count="13">
    <tableColumn id="1" xr3:uid="{00000000-0010-0000-0100-000001000000}" name="Customer" dataDxfId="38"/>
    <tableColumn id="2" xr3:uid="{00000000-0010-0000-0100-000002000000}" name="Project" dataDxfId="37"/>
    <tableColumn id="3" xr3:uid="{00000000-0010-0000-0100-000003000000}" name="Year of approval" dataDxfId="36"/>
    <tableColumn id="10" xr3:uid="{A53A7908-729B-43FF-A942-0FB2CF9B414C}" name="Type of building project"/>
    <tableColumn id="13" xr3:uid="{A0E8E3CC-8101-4822-81C7-73592C4A93AC}" name="Energy performance certificate class" dataDxfId="35"/>
    <tableColumn id="12" xr3:uid="{6D90F75F-9D5C-4795-A1D4-CFAF12C9DBDC}" name="EPC Year ¹"/>
    <tableColumn id="11" xr3:uid="{78BB44C4-30BE-425E-AD4D-703BB0A5E3BF}" name="E-value ²"/>
    <tableColumn id="4" xr3:uid="{00000000-0010-0000-0100-000004000000}" name="Outstanding amount 31 Dec 2021 (EUR)" dataDxfId="34" dataCellStyle="Comma"/>
    <tableColumn id="5" xr3:uid="{00000000-0010-0000-0100-000005000000}" name="Unwithdrawn credit commitment_x000a_31 Dec 2021 (EUR)" dataDxfId="33" dataCellStyle="Comma"/>
    <tableColumn id="6" xr3:uid="{00000000-0010-0000-0100-000006000000}" name="Total committed finance_x000a_31 Dec 2021 (EUR)" dataDxfId="32" dataCellStyle="Comma"/>
    <tableColumn id="7" xr3:uid="{00000000-0010-0000-0100-000007000000}" name="MuniFin's estimated share of finance_x000a_31 Dec 2021" dataDxfId="31" dataCellStyle="Percent"/>
    <tableColumn id="8" xr3:uid="{00000000-0010-0000-0100-000008000000}" name="Annual energy savings (avoided / reduced MWh)" dataDxfId="30" dataCellStyle="Comma"/>
    <tableColumn id="9" xr3:uid="{00000000-0010-0000-0100-000009000000}" name="Annual CO₂ emissions avoided / reduced (tCO₂)" dataDxfId="29" dataCellStyle="Comma"/>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B3:I8" totalsRowShown="0" headerRowDxfId="28">
  <tableColumns count="8">
    <tableColumn id="1" xr3:uid="{00000000-0010-0000-0200-000001000000}" name="Customer"/>
    <tableColumn id="2" xr3:uid="{00000000-0010-0000-0200-000002000000}" name="Project"/>
    <tableColumn id="3" xr3:uid="{00000000-0010-0000-0200-000003000000}" name="Year of approval"/>
    <tableColumn id="4" xr3:uid="{00000000-0010-0000-0200-000004000000}" name="Outstanding amount 31 Dec 2021 (EUR)" dataDxfId="27" dataCellStyle="Comma"/>
    <tableColumn id="5" xr3:uid="{00000000-0010-0000-0200-000005000000}" name="Unwithdrawn credit commitment_x000a_31 Dec 2021 (EUR)" dataDxfId="26" dataCellStyle="Comma"/>
    <tableColumn id="6" xr3:uid="{00000000-0010-0000-0200-000006000000}" name="Total committed finance_x000a_31 Dec 2021 (EUR)" dataDxfId="25" dataCellStyle="Comma"/>
    <tableColumn id="7" xr3:uid="{00000000-0010-0000-0200-000007000000}" name="MuniFin's estimated share of finance_x000a_31 Dec 2021" dataDxfId="24" dataCellStyle="Percent"/>
    <tableColumn id="8" xr3:uid="{00000000-0010-0000-0200-000008000000}" name="Annual CO₂ emissions avoided / reduced (tCO₂)" dataDxfId="23" dataCellStyle="Comma"/>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B3:K15" totalsRowShown="0" headerRowDxfId="22" dataCellStyle="Comma">
  <tableColumns count="10">
    <tableColumn id="1" xr3:uid="{00000000-0010-0000-0300-000001000000}" name="Customer"/>
    <tableColumn id="2" xr3:uid="{00000000-0010-0000-0300-000002000000}" name="Project"/>
    <tableColumn id="3" xr3:uid="{00000000-0010-0000-0300-000003000000}" name="Year of approval"/>
    <tableColumn id="4" xr3:uid="{00000000-0010-0000-0300-000004000000}" name="Outstanding amount 31 Dec 2021 (EUR)" dataDxfId="21" dataCellStyle="Comma"/>
    <tableColumn id="5" xr3:uid="{00000000-0010-0000-0300-000005000000}" name="Unwithdrawn credit commitment_x000a_31 Dec 2021 (EUR)" dataDxfId="20" dataCellStyle="Comma"/>
    <tableColumn id="6" xr3:uid="{00000000-0010-0000-0300-000006000000}" name="Total committed finance_x000a_31 Dec 2021 (EUR)" dataDxfId="19" dataCellStyle="Comma"/>
    <tableColumn id="7" xr3:uid="{00000000-0010-0000-0300-000007000000}" name="MuniFin's estimated share of finance_x000a_31 Dec 2021" dataDxfId="18" dataCellStyle="Percent"/>
    <tableColumn id="8" xr3:uid="{00000000-0010-0000-0300-000008000000}" name="Annual amount of treated wastewater in existing plants immediately after project completion (m3)" dataDxfId="17" dataCellStyle="Comma"/>
    <tableColumn id="9" xr3:uid="{00000000-0010-0000-0300-000009000000}" name="Annual amount of treated wastewater with increased capacity in the future (m3)" dataDxfId="16" dataCellStyle="Comma"/>
    <tableColumn id="10" xr3:uid="{00000000-0010-0000-0300-00000A000000}" name="Annual production of renewable energy (MWh)" dataDxfId="15" dataCellStyle="Comma"/>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B3:K10" totalsRowShown="0" headerRowDxfId="14" dataCellStyle="Comma">
  <tableColumns count="10">
    <tableColumn id="1" xr3:uid="{00000000-0010-0000-0400-000001000000}" name="Customer"/>
    <tableColumn id="2" xr3:uid="{00000000-0010-0000-0400-000002000000}" name="Project"/>
    <tableColumn id="3" xr3:uid="{00000000-0010-0000-0400-000003000000}" name="Year of approval"/>
    <tableColumn id="4" xr3:uid="{00000000-0010-0000-0400-000004000000}" name="Outstanding amount 31 Dec 2021 (EUR)" dataDxfId="13" dataCellStyle="Comma"/>
    <tableColumn id="5" xr3:uid="{00000000-0010-0000-0400-000005000000}" name="Unwithdrawn credit commitment_x000a_31 Dec 2021 (EUR)" dataDxfId="12" dataCellStyle="Comma"/>
    <tableColumn id="6" xr3:uid="{00000000-0010-0000-0400-000006000000}" name="Total committed finance_x000a_31 Dec 2021 (EUR)" dataDxfId="11" dataCellStyle="Comma"/>
    <tableColumn id="7" xr3:uid="{00000000-0010-0000-0400-000007000000}" name="MuniFin's estimated share of finance_x000a_31 Dec 2021" dataDxfId="10" dataCellStyle="Percent"/>
    <tableColumn id="8" xr3:uid="{00000000-0010-0000-0400-000008000000}" name="Annual production of renewable energy (MWh)" dataDxfId="9" dataCellStyle="Comma"/>
    <tableColumn id="9" xr3:uid="{00000000-0010-0000-0400-000009000000}" name="Renewable energy production capacity (MW)" dataDxfId="8" dataCellStyle="Comma"/>
    <tableColumn id="10" xr3:uid="{00000000-0010-0000-0400-00000A000000}" name="Annual CO₂ emissions avoided / reduced (tCO₂)" dataDxfId="7" dataCellStyle="Comma"/>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B3:J14" totalsRowShown="0" headerRowDxfId="6" dataCellStyle="Comma">
  <tableColumns count="9">
    <tableColumn id="1" xr3:uid="{00000000-0010-0000-0500-000001000000}" name="Customer"/>
    <tableColumn id="2" xr3:uid="{00000000-0010-0000-0500-000002000000}" name="Project"/>
    <tableColumn id="3" xr3:uid="{00000000-0010-0000-0500-000003000000}" name="Year of approval"/>
    <tableColumn id="4" xr3:uid="{00000000-0010-0000-0500-000004000000}" name="Outstanding amount 31 Dec 2021 (EUR)" dataDxfId="5" dataCellStyle="Comma"/>
    <tableColumn id="5" xr3:uid="{00000000-0010-0000-0500-000005000000}" name="Unwithdrawn credit commitment_x000a_31 Dec 2021 (EUR)" dataDxfId="4" dataCellStyle="Comma"/>
    <tableColumn id="6" xr3:uid="{00000000-0010-0000-0500-000006000000}" name="Total committed finance_x000a_31 Dec 2021 (EUR)" dataDxfId="3" dataCellStyle="Comma"/>
    <tableColumn id="7" xr3:uid="{00000000-0010-0000-0500-000007000000}" name="MuniFin's estimated share of finance_x000a_31 Dec 2021 " dataDxfId="2" dataCellStyle="Percent"/>
    <tableColumn id="8" xr3:uid="{00000000-0010-0000-0500-000008000000}" name="Annual energy savings (avoided / reduced MWh)" dataDxfId="1" dataCellStyle="Comma"/>
    <tableColumn id="9" xr3:uid="{00000000-0010-0000-0500-000009000000}" name="Annual CO₂ emissions avoided / reduced (tCO₂)" dataDxfId="0" dataCellStyle="Comma"/>
  </tableColumns>
  <tableStyleInfo name="TableStyleLight9" showFirstColumn="0" showLastColumn="0" showRowStripes="1" showColumnStripes="0"/>
</table>
</file>

<file path=xl/theme/theme1.xml><?xml version="1.0" encoding="utf-8"?>
<a:theme xmlns:a="http://schemas.openxmlformats.org/drawingml/2006/main" name="Kuntarahoitus">
  <a:themeElements>
    <a:clrScheme name="Kuntarahoitus">
      <a:dk1>
        <a:srgbClr val="000000"/>
      </a:dk1>
      <a:lt1>
        <a:srgbClr val="FFFFFF"/>
      </a:lt1>
      <a:dk2>
        <a:srgbClr val="00584D"/>
      </a:dk2>
      <a:lt2>
        <a:srgbClr val="00AF43"/>
      </a:lt2>
      <a:accent1>
        <a:srgbClr val="00AF43"/>
      </a:accent1>
      <a:accent2>
        <a:srgbClr val="00584D"/>
      </a:accent2>
      <a:accent3>
        <a:srgbClr val="FF647E"/>
      </a:accent3>
      <a:accent4>
        <a:srgbClr val="6258B1"/>
      </a:accent4>
      <a:accent5>
        <a:srgbClr val="FF8140"/>
      </a:accent5>
      <a:accent6>
        <a:srgbClr val="00A1E0"/>
      </a:accent6>
      <a:hlink>
        <a:srgbClr val="00513B"/>
      </a:hlink>
      <a:folHlink>
        <a:srgbClr val="00B05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a:ln w="6350"/>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algn="l">
          <a:buClrTx/>
          <a:defRPr sz="1600" dirty="0" err="1" smtClean="0">
            <a:solidFill>
              <a:srgbClr val="000000"/>
            </a:solidFill>
          </a:defRPr>
        </a:defPPr>
      </a:lstStyle>
    </a:txDef>
  </a:objectDefaults>
  <a:extraClrSchemeLst/>
  <a:extLst>
    <a:ext uri="{05A4C25C-085E-4340-85A3-A5531E510DB2}">
      <thm15:themeFamily xmlns:thm15="http://schemas.microsoft.com/office/thememl/2012/main" name="Kuntarahoitus" id="{4995A591-8B49-42EF-8B1D-7A3BB237DD60}" vid="{9AFF7853-0E8F-418B-874F-1AE2D992C142}"/>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B1:P65"/>
  <sheetViews>
    <sheetView showGridLines="0" tabSelected="1" zoomScale="85" zoomScaleNormal="85" zoomScalePageLayoutView="80" workbookViewId="0"/>
  </sheetViews>
  <sheetFormatPr defaultRowHeight="14.25" x14ac:dyDescent="0.2"/>
  <cols>
    <col min="1" max="1" width="5.625" customWidth="1"/>
    <col min="2" max="2" width="40" customWidth="1"/>
    <col min="3" max="3" width="18.375" customWidth="1"/>
    <col min="4" max="4" width="19.5" customWidth="1"/>
    <col min="5" max="5" width="26.375" customWidth="1"/>
    <col min="6" max="6" width="27.375" customWidth="1"/>
    <col min="7" max="8" width="25.25" customWidth="1"/>
    <col min="9" max="9" width="17.5" customWidth="1"/>
    <col min="10" max="10" width="19" customWidth="1"/>
    <col min="13" max="13" width="27.875" bestFit="1" customWidth="1"/>
    <col min="14" max="14" width="12.375" bestFit="1" customWidth="1"/>
    <col min="15" max="15" width="7.25" customWidth="1"/>
  </cols>
  <sheetData>
    <row r="1" spans="2:10" ht="20.25" customHeight="1" x14ac:dyDescent="0.2"/>
    <row r="6" spans="2:10" x14ac:dyDescent="0.2">
      <c r="E6" s="25"/>
    </row>
    <row r="7" spans="2:10" ht="15" x14ac:dyDescent="0.25">
      <c r="B7" s="1" t="s">
        <v>394</v>
      </c>
      <c r="E7" s="25"/>
    </row>
    <row r="8" spans="2:10" x14ac:dyDescent="0.2">
      <c r="B8" s="2" t="s">
        <v>384</v>
      </c>
      <c r="E8" s="25"/>
    </row>
    <row r="9" spans="2:10" x14ac:dyDescent="0.2">
      <c r="B9" s="2"/>
      <c r="E9" s="25"/>
    </row>
    <row r="10" spans="2:10" x14ac:dyDescent="0.2">
      <c r="B10" s="2"/>
      <c r="E10" s="25"/>
      <c r="F10" s="24"/>
    </row>
    <row r="11" spans="2:10" ht="15" x14ac:dyDescent="0.25">
      <c r="B11" s="1" t="s">
        <v>0</v>
      </c>
    </row>
    <row r="12" spans="2:10" ht="65.25" customHeight="1" x14ac:dyDescent="0.2">
      <c r="B12" s="13" t="s">
        <v>1</v>
      </c>
      <c r="C12" s="13" t="s">
        <v>2</v>
      </c>
      <c r="D12" s="13" t="s">
        <v>395</v>
      </c>
      <c r="E12" s="13" t="s">
        <v>3</v>
      </c>
      <c r="F12" s="13" t="s">
        <v>4</v>
      </c>
      <c r="G12" s="13" t="s">
        <v>5</v>
      </c>
      <c r="H12" s="13" t="s">
        <v>6</v>
      </c>
      <c r="I12" s="13" t="s">
        <v>7</v>
      </c>
      <c r="J12" s="13" t="s">
        <v>8</v>
      </c>
    </row>
    <row r="13" spans="2:10" ht="15" x14ac:dyDescent="0.25">
      <c r="B13" s="1" t="s">
        <v>9</v>
      </c>
      <c r="C13" s="4">
        <v>160</v>
      </c>
      <c r="D13" s="4">
        <v>1247741547.54</v>
      </c>
      <c r="E13" s="4">
        <v>24201416.235509023</v>
      </c>
      <c r="F13" s="4">
        <v>5661.9541250170423</v>
      </c>
      <c r="G13" s="4">
        <v>0</v>
      </c>
      <c r="H13" s="4">
        <v>0</v>
      </c>
      <c r="I13" s="4">
        <v>0</v>
      </c>
      <c r="J13" s="4">
        <v>0</v>
      </c>
    </row>
    <row r="14" spans="2:10" ht="15" x14ac:dyDescent="0.25">
      <c r="B14" s="1" t="s">
        <v>10</v>
      </c>
      <c r="C14" s="4">
        <v>5</v>
      </c>
      <c r="D14" s="4">
        <v>748474054.41999996</v>
      </c>
      <c r="E14" s="4">
        <v>0</v>
      </c>
      <c r="F14" s="4">
        <v>7866.3020987215541</v>
      </c>
      <c r="G14" s="4">
        <v>0</v>
      </c>
      <c r="H14" s="4">
        <v>0</v>
      </c>
      <c r="I14" s="4">
        <v>0</v>
      </c>
      <c r="J14" s="4">
        <v>0</v>
      </c>
    </row>
    <row r="15" spans="2:10" ht="15" x14ac:dyDescent="0.25">
      <c r="B15" s="1" t="s">
        <v>11</v>
      </c>
      <c r="C15" s="4">
        <v>12</v>
      </c>
      <c r="D15" s="4">
        <v>280543436.61000001</v>
      </c>
      <c r="E15" s="4">
        <v>0</v>
      </c>
      <c r="F15" s="4">
        <v>0</v>
      </c>
      <c r="G15" s="4">
        <v>30791820.791345656</v>
      </c>
      <c r="H15" s="4">
        <v>29994623.843368787</v>
      </c>
      <c r="I15" s="4">
        <v>517.5</v>
      </c>
      <c r="J15" s="4">
        <v>0</v>
      </c>
    </row>
    <row r="16" spans="2:10" ht="15" x14ac:dyDescent="0.25">
      <c r="B16" s="1" t="s">
        <v>12</v>
      </c>
      <c r="C16" s="4">
        <v>7</v>
      </c>
      <c r="D16" s="4">
        <v>46115609.990000002</v>
      </c>
      <c r="E16" s="4">
        <v>0</v>
      </c>
      <c r="F16" s="4">
        <v>70606.991442599829</v>
      </c>
      <c r="G16" s="4">
        <v>0</v>
      </c>
      <c r="H16" s="4">
        <v>0</v>
      </c>
      <c r="I16" s="4">
        <v>103104.5660502011</v>
      </c>
      <c r="J16" s="4">
        <v>58.491324280386394</v>
      </c>
    </row>
    <row r="17" spans="2:16" ht="15" x14ac:dyDescent="0.25">
      <c r="B17" s="1" t="s">
        <v>13</v>
      </c>
      <c r="C17" s="4">
        <v>11</v>
      </c>
      <c r="D17" s="4">
        <v>4812130.37</v>
      </c>
      <c r="E17" s="4">
        <v>7149657.7014781218</v>
      </c>
      <c r="F17" s="4">
        <v>1421.8407976688757</v>
      </c>
      <c r="G17" s="4">
        <v>0</v>
      </c>
      <c r="H17" s="4">
        <v>0</v>
      </c>
      <c r="I17" s="4">
        <v>0</v>
      </c>
      <c r="J17" s="4">
        <v>0</v>
      </c>
    </row>
    <row r="18" spans="2:16" ht="15" x14ac:dyDescent="0.25">
      <c r="B18" s="6" t="s">
        <v>14</v>
      </c>
      <c r="C18" s="7">
        <v>195</v>
      </c>
      <c r="D18" s="7">
        <v>2327686778.9299998</v>
      </c>
      <c r="E18" s="7">
        <v>31351073.936987147</v>
      </c>
      <c r="F18" s="7">
        <v>85557.08846400732</v>
      </c>
      <c r="G18" s="7">
        <v>30791820.791345656</v>
      </c>
      <c r="H18" s="7">
        <v>29994623.843368787</v>
      </c>
      <c r="I18" s="7">
        <v>103622.0660502011</v>
      </c>
      <c r="J18" s="7">
        <v>58.491324280386394</v>
      </c>
    </row>
    <row r="19" spans="2:16" x14ac:dyDescent="0.2">
      <c r="B19" s="5"/>
      <c r="C19" s="5"/>
      <c r="D19" s="5"/>
      <c r="E19" s="5"/>
      <c r="F19" s="5"/>
      <c r="G19" s="5"/>
      <c r="H19" s="5"/>
      <c r="I19" s="5"/>
    </row>
    <row r="20" spans="2:16" x14ac:dyDescent="0.2">
      <c r="B20" s="5"/>
      <c r="C20" s="5"/>
      <c r="D20" s="5"/>
      <c r="E20" s="5"/>
      <c r="F20" s="5"/>
      <c r="G20" s="5"/>
      <c r="H20" s="5"/>
      <c r="I20" s="5"/>
    </row>
    <row r="21" spans="2:16" ht="15" x14ac:dyDescent="0.25">
      <c r="B21" s="1" t="s">
        <v>15</v>
      </c>
      <c r="C21" s="5"/>
      <c r="D21" s="5"/>
      <c r="E21" s="5"/>
      <c r="F21" s="5"/>
      <c r="G21" s="5"/>
      <c r="H21" s="5"/>
      <c r="I21" s="5"/>
    </row>
    <row r="22" spans="2:16" ht="15" x14ac:dyDescent="0.25">
      <c r="B22" s="1" t="s">
        <v>385</v>
      </c>
      <c r="C22" s="5"/>
      <c r="D22" s="5"/>
      <c r="E22" s="5"/>
      <c r="F22" s="5"/>
      <c r="G22" s="5"/>
      <c r="H22" s="5"/>
      <c r="I22" s="5"/>
    </row>
    <row r="23" spans="2:16" ht="15" x14ac:dyDescent="0.25">
      <c r="B23" s="1" t="s">
        <v>16</v>
      </c>
      <c r="C23" s="5"/>
      <c r="D23" s="5"/>
      <c r="E23" s="5"/>
      <c r="F23" s="5"/>
      <c r="G23" s="5"/>
      <c r="H23" s="5"/>
      <c r="I23" s="5"/>
    </row>
    <row r="24" spans="2:16" x14ac:dyDescent="0.2">
      <c r="B24" s="5"/>
      <c r="C24" s="5"/>
      <c r="D24" s="5"/>
      <c r="E24" s="5"/>
      <c r="F24" s="5"/>
      <c r="G24" s="5"/>
      <c r="H24" s="5"/>
      <c r="I24" s="5"/>
      <c r="P24" s="22"/>
    </row>
    <row r="25" spans="2:16" ht="15" x14ac:dyDescent="0.2">
      <c r="B25" s="19" t="s">
        <v>17</v>
      </c>
      <c r="C25" s="33" t="s">
        <v>18</v>
      </c>
      <c r="D25" s="33" t="s">
        <v>19</v>
      </c>
      <c r="E25" s="34" t="s">
        <v>20</v>
      </c>
      <c r="F25" s="33" t="s">
        <v>21</v>
      </c>
      <c r="G25" s="33" t="s">
        <v>22</v>
      </c>
      <c r="I25" s="3"/>
    </row>
    <row r="26" spans="2:16" x14ac:dyDescent="0.2">
      <c r="B26" s="20" t="s">
        <v>23</v>
      </c>
      <c r="C26" s="35">
        <v>500000000</v>
      </c>
      <c r="D26" s="36" t="s">
        <v>24</v>
      </c>
      <c r="E26" s="37" t="s">
        <v>25</v>
      </c>
      <c r="F26" s="38">
        <v>0.21477663230240601</v>
      </c>
      <c r="G26" s="39"/>
      <c r="I26" s="3"/>
      <c r="K26" s="23"/>
      <c r="L26" s="23"/>
    </row>
    <row r="27" spans="2:16" x14ac:dyDescent="0.2">
      <c r="B27" s="20" t="s">
        <v>26</v>
      </c>
      <c r="C27" s="35">
        <v>500000000</v>
      </c>
      <c r="D27" s="36" t="s">
        <v>24</v>
      </c>
      <c r="E27" s="37" t="s">
        <v>27</v>
      </c>
      <c r="F27" s="38">
        <v>0.21477663230240601</v>
      </c>
      <c r="G27" s="39"/>
      <c r="I27" s="3"/>
    </row>
    <row r="28" spans="2:16" x14ac:dyDescent="0.2">
      <c r="B28" s="20" t="s">
        <v>28</v>
      </c>
      <c r="C28" s="35">
        <v>500000000</v>
      </c>
      <c r="D28" s="36" t="s">
        <v>24</v>
      </c>
      <c r="E28" s="37" t="s">
        <v>29</v>
      </c>
      <c r="F28" s="38">
        <v>0.21477663230240601</v>
      </c>
      <c r="G28" s="39"/>
      <c r="I28" s="3"/>
    </row>
    <row r="29" spans="2:16" x14ac:dyDescent="0.2">
      <c r="B29" s="20" t="s">
        <v>174</v>
      </c>
      <c r="C29" s="35">
        <v>250000000</v>
      </c>
      <c r="D29" s="36" t="s">
        <v>175</v>
      </c>
      <c r="E29" s="37" t="s">
        <v>176</v>
      </c>
      <c r="F29" s="38">
        <v>0.127499108973368</v>
      </c>
      <c r="G29" s="39"/>
      <c r="I29" s="3"/>
    </row>
    <row r="30" spans="2:16" x14ac:dyDescent="0.2">
      <c r="B30" s="20" t="s">
        <v>30</v>
      </c>
      <c r="C30" s="35">
        <v>50000000</v>
      </c>
      <c r="D30" s="36" t="s">
        <v>31</v>
      </c>
      <c r="E30" s="37" t="s">
        <v>32</v>
      </c>
      <c r="F30" s="38">
        <v>1.43318185180412E-2</v>
      </c>
      <c r="G30" s="39"/>
      <c r="I30" s="3"/>
    </row>
    <row r="31" spans="2:16" x14ac:dyDescent="0.2">
      <c r="C31" s="3"/>
      <c r="D31" s="3"/>
      <c r="E31" s="3"/>
      <c r="F31" s="3"/>
      <c r="G31" s="3"/>
      <c r="I31" s="3"/>
    </row>
    <row r="32" spans="2:16" x14ac:dyDescent="0.2">
      <c r="C32" s="3"/>
      <c r="D32" s="3"/>
      <c r="E32" s="3"/>
      <c r="F32" s="3"/>
      <c r="G32" s="3"/>
      <c r="H32" s="3"/>
      <c r="I32" s="3"/>
    </row>
    <row r="33" spans="2:10" ht="15" x14ac:dyDescent="0.25">
      <c r="B33" s="1" t="s">
        <v>33</v>
      </c>
    </row>
    <row r="34" spans="2:10" ht="57" x14ac:dyDescent="0.2">
      <c r="B34" s="13" t="s">
        <v>1</v>
      </c>
      <c r="C34" s="18" t="s">
        <v>34</v>
      </c>
      <c r="D34" s="18" t="s">
        <v>35</v>
      </c>
      <c r="E34" s="13" t="s">
        <v>3</v>
      </c>
      <c r="F34" s="13" t="s">
        <v>4</v>
      </c>
      <c r="G34" s="13" t="s">
        <v>5</v>
      </c>
      <c r="H34" s="13" t="s">
        <v>6</v>
      </c>
      <c r="I34" s="13" t="s">
        <v>7</v>
      </c>
      <c r="J34" s="13" t="s">
        <v>8</v>
      </c>
    </row>
    <row r="35" spans="2:10" ht="15" x14ac:dyDescent="0.25">
      <c r="B35" s="1" t="s">
        <v>9</v>
      </c>
      <c r="C35" s="4"/>
      <c r="D35" s="4"/>
      <c r="E35" s="4">
        <f>$F$26*MIN($C$26/$F$26/$D$18,1)*E13*$G$26/$C$26+$F$27*MIN($C$26/$F$26/$D$18,1)*E13*$G$27/$C$27+$F$28*MIN($C$26/$F$26/$D$18,1)*E13*$G$28/$C$28+$F$29*MIN($C$26/$F$26/$D$18,1)*E13*$G$29/$C$29+$F$30*MIN($C$26/$F$26/$D$18,1)*E13*$G$30/$C$30</f>
        <v>0</v>
      </c>
      <c r="F35" s="4">
        <f t="shared" ref="F35:J35" si="0">$F$26*MIN($C$26/$F$26/$D$18,1)*F13*$G$26/$C$26+$F$27*MIN($C$26/$F$26/$D$18,1)*F13*$G$27/$C$27+$F$28*MIN($C$26/$F$26/$D$18,1)*F13*$G$28/$C$28+$F$29*MIN($C$26/$F$26/$D$18,1)*F13*$G$29/$C$29+$F$30*MIN($C$26/$F$26/$D$18,1)*F13*$G$30/$C$30</f>
        <v>0</v>
      </c>
      <c r="G35" s="4">
        <f t="shared" si="0"/>
        <v>0</v>
      </c>
      <c r="H35" s="4">
        <f t="shared" si="0"/>
        <v>0</v>
      </c>
      <c r="I35" s="4">
        <f t="shared" si="0"/>
        <v>0</v>
      </c>
      <c r="J35" s="4">
        <f t="shared" si="0"/>
        <v>0</v>
      </c>
    </row>
    <row r="36" spans="2:10" ht="15" x14ac:dyDescent="0.25">
      <c r="B36" s="1" t="s">
        <v>10</v>
      </c>
      <c r="C36" s="4"/>
      <c r="D36" s="4"/>
      <c r="E36" s="21">
        <f>$F$26*MIN($C$26/$F$26/$D$18,1)*E14*$G$26/$C$26+$F$27*MIN($C$26/$F$26/$D$18,1)*E14*$G$27/$C$27+$F$28*MIN($C$26/$F$26/$D$18,1)*E14*$G$28/$C$28+$F$29*MIN($C$26/$F$26/$D$18,1)*E14*$G$29/$C$29+$F$30*MIN($C$26/$F$26/$D$18,1)*E14*$G$30/$C$30</f>
        <v>0</v>
      </c>
      <c r="F36" s="4">
        <f t="shared" ref="F36:J36" si="1">$F$26*MIN($C$26/$F$26/$D$18,1)*F14*$G$26/$C$26+$F$27*MIN($C$26/$F$26/$D$18,1)*F14*$G$27/$C$27+$F$28*MIN($C$26/$F$26/$D$18,1)*F14*$G$28/$C$28+$F$29*MIN($C$26/$F$26/$D$18,1)*F14*$G$29/$C$29+$F$30*MIN($C$26/$F$26/$D$18,1)*F14*$G$30/$C$30</f>
        <v>0</v>
      </c>
      <c r="G36" s="4">
        <f t="shared" si="1"/>
        <v>0</v>
      </c>
      <c r="H36" s="4">
        <f t="shared" si="1"/>
        <v>0</v>
      </c>
      <c r="I36" s="4">
        <f t="shared" si="1"/>
        <v>0</v>
      </c>
      <c r="J36" s="4">
        <f t="shared" si="1"/>
        <v>0</v>
      </c>
    </row>
    <row r="37" spans="2:10" ht="15" x14ac:dyDescent="0.25">
      <c r="B37" s="1" t="s">
        <v>11</v>
      </c>
      <c r="C37" s="4"/>
      <c r="D37" s="4"/>
      <c r="E37" s="4">
        <f>$F$26*MIN($C$26/$F$26/$D$18,1)*E15*$G$26/$C$26+$F$27*MIN($C$26/$F$26/$D$18,1)*E15*$G$27/$C$27+$F$28*MIN($C$26/$F$26/$D$18,1)*E15*$G$28/$C$28+$F$29*MIN($C$26/$F$26/$D$18,1)*E15*$G$29/$C$29+$F$30*MIN($C$26/$F$26/$D$18,1)*E15*$G$30/$C$30</f>
        <v>0</v>
      </c>
      <c r="F37" s="4">
        <f t="shared" ref="F37:J37" si="2">$F$26*MIN($C$26/$F$26/$D$18,1)*F15*$G$26/$C$26+$F$27*MIN($C$26/$F$26/$D$18,1)*F15*$G$27/$C$27+$F$28*MIN($C$26/$F$26/$D$18,1)*F15*$G$28/$C$28+$F$29*MIN($C$26/$F$26/$D$18,1)*F15*$G$29/$C$29+$F$30*MIN($C$26/$F$26/$D$18,1)*F15*$G$30/$C$30</f>
        <v>0</v>
      </c>
      <c r="G37" s="4">
        <f t="shared" si="2"/>
        <v>0</v>
      </c>
      <c r="H37" s="4">
        <f t="shared" si="2"/>
        <v>0</v>
      </c>
      <c r="I37" s="4">
        <f t="shared" si="2"/>
        <v>0</v>
      </c>
      <c r="J37" s="4">
        <f t="shared" si="2"/>
        <v>0</v>
      </c>
    </row>
    <row r="38" spans="2:10" ht="15" x14ac:dyDescent="0.25">
      <c r="B38" s="1" t="s">
        <v>12</v>
      </c>
      <c r="C38" s="4"/>
      <c r="D38" s="4"/>
      <c r="E38" s="4">
        <f>$F$26*MIN($C$26/$F$26/$D$18,1)*E16*$G$26/$C$26+$F$27*MIN($C$26/$F$26/$D$18,1)*E16*$G$27/$C$27+$F$28*MIN($C$26/$F$26/$D$18,1)*E16*$G$28/$C$28+$F$29*MIN($C$26/$F$26/$D$18,1)*E16*$G$29/$C$29+$F$30*MIN($C$26/$F$26/$D$18,1)*E16*$G$30/$C$30</f>
        <v>0</v>
      </c>
      <c r="F38" s="4">
        <f t="shared" ref="F38:J38" si="3">$F$26*MIN($C$26/$F$26/$D$18,1)*F16*$G$26/$C$26+$F$27*MIN($C$26/$F$26/$D$18,1)*F16*$G$27/$C$27+$F$28*MIN($C$26/$F$26/$D$18,1)*F16*$G$28/$C$28+$F$29*MIN($C$26/$F$26/$D$18,1)*F16*$G$29/$C$29+$F$30*MIN($C$26/$F$26/$D$18,1)*F16*$G$30/$C$30</f>
        <v>0</v>
      </c>
      <c r="G38" s="4">
        <f t="shared" si="3"/>
        <v>0</v>
      </c>
      <c r="H38" s="4">
        <f t="shared" si="3"/>
        <v>0</v>
      </c>
      <c r="I38" s="4">
        <f t="shared" si="3"/>
        <v>0</v>
      </c>
      <c r="J38" s="4">
        <f t="shared" si="3"/>
        <v>0</v>
      </c>
    </row>
    <row r="39" spans="2:10" ht="15" x14ac:dyDescent="0.25">
      <c r="B39" s="1" t="s">
        <v>13</v>
      </c>
      <c r="C39" s="4"/>
      <c r="D39" s="4"/>
      <c r="E39" s="4">
        <f>$F$26*MIN($C$26/$F$26/$D$18,1)*E17*$G$26/$C$26+$F$27*MIN($C$26/$F$26/$D$18,1)*E17*$G$27/$C$27+$F$28*MIN($C$26/$F$26/$D$18,1)*E17*$G$28/$C$28+$F$29*MIN($C$26/$F$26/$D$18,1)*E17*$G$29/$C$29+$F$30*MIN($C$26/$F$26/$D$18,1)*E17*$G$30/$C$30</f>
        <v>0</v>
      </c>
      <c r="F39" s="4">
        <f t="shared" ref="F39:J39" si="4">$F$26*MIN($C$26/$F$26/$D$18,1)*F17*$G$26/$C$26+$F$27*MIN($C$26/$F$26/$D$18,1)*F17*$G$27/$C$27+$F$28*MIN($C$26/$F$26/$D$18,1)*F17*$G$28/$C$28+$F$29*MIN($C$26/$F$26/$D$18,1)*F17*$G$29/$C$29+$F$30*MIN($C$26/$F$26/$D$18,1)*F17*$G$30/$C$30</f>
        <v>0</v>
      </c>
      <c r="G39" s="4">
        <f t="shared" si="4"/>
        <v>0</v>
      </c>
      <c r="H39" s="4">
        <f t="shared" si="4"/>
        <v>0</v>
      </c>
      <c r="I39" s="4">
        <f t="shared" si="4"/>
        <v>0</v>
      </c>
      <c r="J39" s="4">
        <f t="shared" si="4"/>
        <v>0</v>
      </c>
    </row>
    <row r="40" spans="2:10" ht="15" x14ac:dyDescent="0.25">
      <c r="B40" s="6" t="s">
        <v>14</v>
      </c>
      <c r="C40" s="7"/>
      <c r="D40" s="7"/>
      <c r="E40" s="7">
        <f>SUM(E35:E39)</f>
        <v>0</v>
      </c>
      <c r="F40" s="7">
        <f t="shared" ref="F40:J40" si="5">SUM(F35:F39)</f>
        <v>0</v>
      </c>
      <c r="G40" s="7">
        <f t="shared" si="5"/>
        <v>0</v>
      </c>
      <c r="H40" s="7">
        <f t="shared" si="5"/>
        <v>0</v>
      </c>
      <c r="I40" s="7">
        <f t="shared" si="5"/>
        <v>0</v>
      </c>
      <c r="J40" s="7">
        <f t="shared" si="5"/>
        <v>0</v>
      </c>
    </row>
    <row r="42" spans="2:10" x14ac:dyDescent="0.2">
      <c r="E42" s="3"/>
      <c r="F42" s="3"/>
      <c r="G42" s="3"/>
      <c r="H42" s="3"/>
      <c r="I42" s="3"/>
      <c r="J42" s="3"/>
    </row>
    <row r="44" spans="2:10" x14ac:dyDescent="0.2">
      <c r="B44" s="10" t="s">
        <v>36</v>
      </c>
      <c r="C44" s="11"/>
      <c r="D44" s="11"/>
      <c r="E44" s="11"/>
      <c r="F44" s="11"/>
      <c r="G44" s="11"/>
      <c r="H44" s="11"/>
      <c r="I44" s="11"/>
    </row>
    <row r="45" spans="2:10" ht="14.25" customHeight="1" x14ac:dyDescent="0.2">
      <c r="B45" s="41" t="s">
        <v>386</v>
      </c>
      <c r="C45" s="41"/>
      <c r="D45" s="41"/>
      <c r="E45" s="41"/>
      <c r="F45" s="41"/>
      <c r="G45" s="41"/>
      <c r="H45" s="41"/>
      <c r="I45" s="41"/>
    </row>
    <row r="46" spans="2:10" x14ac:dyDescent="0.2">
      <c r="B46" s="41"/>
      <c r="C46" s="41"/>
      <c r="D46" s="41"/>
      <c r="E46" s="41"/>
      <c r="F46" s="41"/>
      <c r="G46" s="41"/>
      <c r="H46" s="41"/>
      <c r="I46" s="41"/>
    </row>
    <row r="47" spans="2:10" x14ac:dyDescent="0.2">
      <c r="B47" s="41"/>
      <c r="C47" s="41"/>
      <c r="D47" s="41"/>
      <c r="E47" s="41"/>
      <c r="F47" s="41"/>
      <c r="G47" s="41"/>
      <c r="H47" s="41"/>
      <c r="I47" s="41"/>
    </row>
    <row r="48" spans="2:10" x14ac:dyDescent="0.2">
      <c r="B48" s="41"/>
      <c r="C48" s="41"/>
      <c r="D48" s="41"/>
      <c r="E48" s="41"/>
      <c r="F48" s="41"/>
      <c r="G48" s="41"/>
      <c r="H48" s="41"/>
      <c r="I48" s="41"/>
    </row>
    <row r="49" spans="2:9" x14ac:dyDescent="0.2">
      <c r="B49" s="41"/>
      <c r="C49" s="41"/>
      <c r="D49" s="41"/>
      <c r="E49" s="41"/>
      <c r="F49" s="41"/>
      <c r="G49" s="41"/>
      <c r="H49" s="41"/>
      <c r="I49" s="41"/>
    </row>
    <row r="50" spans="2:9" x14ac:dyDescent="0.2">
      <c r="B50" s="41"/>
      <c r="C50" s="41"/>
      <c r="D50" s="41"/>
      <c r="E50" s="41"/>
      <c r="F50" s="41"/>
      <c r="G50" s="41"/>
      <c r="H50" s="41"/>
      <c r="I50" s="41"/>
    </row>
    <row r="51" spans="2:9" ht="11.25" customHeight="1" x14ac:dyDescent="0.2">
      <c r="B51" s="26"/>
      <c r="C51" s="26"/>
      <c r="D51" s="26"/>
      <c r="E51" s="26"/>
      <c r="F51" s="26"/>
      <c r="G51" s="26"/>
      <c r="H51" s="26"/>
      <c r="I51" s="26"/>
    </row>
    <row r="52" spans="2:9" ht="11.25" customHeight="1" x14ac:dyDescent="0.2">
      <c r="B52" s="26"/>
      <c r="C52" s="26"/>
      <c r="D52" s="26"/>
      <c r="E52" s="26"/>
      <c r="F52" s="26"/>
      <c r="G52" s="26"/>
      <c r="H52" s="26"/>
      <c r="I52" s="26"/>
    </row>
    <row r="53" spans="2:9" ht="11.25" customHeight="1" x14ac:dyDescent="0.2">
      <c r="B53" s="26"/>
      <c r="C53" s="26"/>
      <c r="D53" s="26"/>
      <c r="E53" s="26"/>
      <c r="F53" s="26"/>
      <c r="G53" s="26"/>
      <c r="H53" s="26"/>
      <c r="I53" s="26"/>
    </row>
    <row r="54" spans="2:9" ht="11.25" customHeight="1" x14ac:dyDescent="0.2">
      <c r="B54" s="26"/>
      <c r="C54" s="26"/>
      <c r="D54" s="26"/>
      <c r="E54" s="26"/>
      <c r="F54" s="26"/>
      <c r="G54" s="26"/>
      <c r="H54" s="26"/>
      <c r="I54" s="26"/>
    </row>
    <row r="55" spans="2:9" ht="11.25" customHeight="1" x14ac:dyDescent="0.2">
      <c r="B55" s="26"/>
      <c r="C55" s="26"/>
      <c r="D55" s="26"/>
      <c r="E55" s="26"/>
      <c r="F55" s="26"/>
      <c r="G55" s="26"/>
      <c r="H55" s="26"/>
      <c r="I55" s="26"/>
    </row>
    <row r="56" spans="2:9" ht="11.25" customHeight="1" x14ac:dyDescent="0.2">
      <c r="B56" s="26"/>
      <c r="C56" s="26"/>
      <c r="D56" s="26"/>
      <c r="E56" s="26"/>
      <c r="F56" s="26"/>
      <c r="G56" s="26"/>
      <c r="H56" s="26"/>
      <c r="I56" s="26"/>
    </row>
    <row r="65" customFormat="1" ht="46.5" customHeight="1" x14ac:dyDescent="0.2"/>
  </sheetData>
  <sheetProtection algorithmName="SHA-512" hashValue="3M6o2snrfneny4MyoYBVzp9NxFr4CBJwF0kQh64Gaow7b+3Q48pWOUeBZkcq0mGkjZ58rkqqFmMGsH1i4eNRyA==" saltValue="DpkVj1GhfDSRr5qY1ufYUw==" spinCount="100000" sheet="1" objects="1" scenarios="1"/>
  <dataConsolidate/>
  <mergeCells count="1">
    <mergeCell ref="B45:I50"/>
  </mergeCells>
  <dataValidations count="1">
    <dataValidation type="decimal" allowBlank="1" showInputMessage="1" showErrorMessage="1" errorTitle="Invalid amount" error="Insert a value between zero and the total outstanding amount." sqref="G26:G30" xr:uid="{67481869-5F77-4624-A657-5EAAF2000D68}">
      <formula1>0</formula1>
      <formula2>C26</formula2>
    </dataValidation>
  </dataValidations>
  <pageMargins left="0.7" right="0.7" top="0.75" bottom="0.75" header="0.3" footer="0.3"/>
  <pageSetup paperSize="9" scale="29" orientation="portrait"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B2:P167"/>
  <sheetViews>
    <sheetView showGridLines="0" zoomScale="80" zoomScaleNormal="80" workbookViewId="0">
      <pane ySplit="3" topLeftCell="A4" activePane="bottomLeft" state="frozen"/>
      <selection pane="bottomLeft"/>
    </sheetView>
  </sheetViews>
  <sheetFormatPr defaultRowHeight="14.25" x14ac:dyDescent="0.2"/>
  <cols>
    <col min="1" max="1" width="5.625" customWidth="1"/>
    <col min="2" max="2" width="40.625" customWidth="1"/>
    <col min="3" max="3" width="60.625" style="5" customWidth="1"/>
    <col min="4" max="4" width="10.625" customWidth="1"/>
    <col min="5" max="5" width="18.625" customWidth="1"/>
    <col min="6" max="8" width="16.625" customWidth="1"/>
    <col min="9" max="11" width="20.625" style="4" customWidth="1"/>
    <col min="12" max="12" width="20.625" style="8" customWidth="1"/>
    <col min="13" max="14" width="26.625" style="4" customWidth="1"/>
    <col min="15" max="15" width="9" customWidth="1"/>
  </cols>
  <sheetData>
    <row r="2" spans="2:16" s="9" customFormat="1" ht="20.25" customHeight="1" thickBot="1" x14ac:dyDescent="0.4">
      <c r="B2" s="42" t="s">
        <v>9</v>
      </c>
      <c r="C2" s="42"/>
      <c r="D2" s="42"/>
      <c r="E2" s="42"/>
      <c r="F2" s="42"/>
      <c r="G2" s="42"/>
      <c r="H2" s="42"/>
      <c r="I2" s="42"/>
      <c r="J2" s="42"/>
      <c r="K2" s="42"/>
      <c r="L2" s="42"/>
      <c r="M2" s="42"/>
      <c r="N2" s="42"/>
    </row>
    <row r="3" spans="2:16" s="5" customFormat="1" ht="60" customHeight="1" thickTop="1" x14ac:dyDescent="0.2">
      <c r="B3" s="14" t="s">
        <v>37</v>
      </c>
      <c r="C3" s="15" t="s">
        <v>38</v>
      </c>
      <c r="D3" s="15" t="s">
        <v>39</v>
      </c>
      <c r="E3" s="15" t="s">
        <v>177</v>
      </c>
      <c r="F3" s="40" t="s">
        <v>391</v>
      </c>
      <c r="G3" s="32" t="s">
        <v>392</v>
      </c>
      <c r="H3" s="40" t="s">
        <v>393</v>
      </c>
      <c r="I3" s="40" t="s">
        <v>390</v>
      </c>
      <c r="J3" s="40" t="s">
        <v>387</v>
      </c>
      <c r="K3" s="40" t="s">
        <v>388</v>
      </c>
      <c r="L3" s="16" t="s">
        <v>360</v>
      </c>
      <c r="M3" s="40" t="s">
        <v>3</v>
      </c>
      <c r="N3" s="40" t="s">
        <v>4</v>
      </c>
    </row>
    <row r="4" spans="2:16" x14ac:dyDescent="0.2">
      <c r="B4" t="s">
        <v>40</v>
      </c>
      <c r="C4" t="s">
        <v>206</v>
      </c>
      <c r="D4" s="30">
        <v>2020</v>
      </c>
      <c r="E4" t="s">
        <v>305</v>
      </c>
      <c r="F4" s="29" t="s">
        <v>306</v>
      </c>
      <c r="G4">
        <v>2018</v>
      </c>
      <c r="H4" s="29">
        <v>72</v>
      </c>
      <c r="I4" s="3">
        <v>1200000</v>
      </c>
      <c r="J4" s="3">
        <v>7650697</v>
      </c>
      <c r="K4" s="3">
        <v>8850697</v>
      </c>
      <c r="L4" s="22">
        <v>0.13558254225627653</v>
      </c>
      <c r="M4" s="27">
        <v>8.3896578992592339</v>
      </c>
      <c r="N4" s="27">
        <v>1.7959399546985695</v>
      </c>
    </row>
    <row r="5" spans="2:16" x14ac:dyDescent="0.2">
      <c r="B5" t="s">
        <v>135</v>
      </c>
      <c r="C5" t="s">
        <v>207</v>
      </c>
      <c r="D5" s="30">
        <v>2020</v>
      </c>
      <c r="E5" t="s">
        <v>305</v>
      </c>
      <c r="F5" s="29" t="s">
        <v>306</v>
      </c>
      <c r="G5">
        <v>2018</v>
      </c>
      <c r="H5" s="29">
        <v>75</v>
      </c>
      <c r="I5" s="3">
        <v>6037280</v>
      </c>
      <c r="J5" s="3">
        <v>0</v>
      </c>
      <c r="K5" s="3">
        <v>6037280</v>
      </c>
      <c r="L5" s="22">
        <v>0.99375005143821238</v>
      </c>
      <c r="M5" s="27">
        <v>37.399783185877126</v>
      </c>
      <c r="N5" s="27">
        <v>11.780931703551293</v>
      </c>
    </row>
    <row r="6" spans="2:16" x14ac:dyDescent="0.2">
      <c r="B6" t="s">
        <v>116</v>
      </c>
      <c r="C6" t="s">
        <v>208</v>
      </c>
      <c r="D6" s="30">
        <v>2019</v>
      </c>
      <c r="E6" t="s">
        <v>305</v>
      </c>
      <c r="F6" s="29" t="s">
        <v>306</v>
      </c>
      <c r="G6">
        <v>2018</v>
      </c>
      <c r="H6" s="29">
        <v>74</v>
      </c>
      <c r="I6" s="3">
        <v>5471737</v>
      </c>
      <c r="J6" s="3">
        <v>0</v>
      </c>
      <c r="K6" s="3">
        <v>5471737</v>
      </c>
      <c r="L6" s="22">
        <v>0.99305571687840288</v>
      </c>
      <c r="M6" s="27">
        <v>41.041006667150633</v>
      </c>
      <c r="N6" s="27">
        <v>12.927917100152449</v>
      </c>
      <c r="P6" s="3"/>
    </row>
    <row r="7" spans="2:16" x14ac:dyDescent="0.2">
      <c r="B7" t="s">
        <v>178</v>
      </c>
      <c r="C7" t="s">
        <v>209</v>
      </c>
      <c r="D7" s="30">
        <v>2020</v>
      </c>
      <c r="E7" t="s">
        <v>305</v>
      </c>
      <c r="F7" s="29" t="s">
        <v>306</v>
      </c>
      <c r="G7">
        <v>2018</v>
      </c>
      <c r="H7" s="29">
        <v>73</v>
      </c>
      <c r="I7" s="3">
        <v>3152100</v>
      </c>
      <c r="J7" s="3">
        <v>2101400</v>
      </c>
      <c r="K7" s="3">
        <v>5253500</v>
      </c>
      <c r="L7" s="22">
        <v>0.6</v>
      </c>
      <c r="M7" s="27">
        <v>25.091999999999999</v>
      </c>
      <c r="N7" s="27">
        <v>7.9039799999999989</v>
      </c>
      <c r="P7" s="3"/>
    </row>
    <row r="8" spans="2:16" x14ac:dyDescent="0.2">
      <c r="B8" t="s">
        <v>179</v>
      </c>
      <c r="C8" t="s">
        <v>210</v>
      </c>
      <c r="D8" s="30">
        <v>2021</v>
      </c>
      <c r="E8" t="s">
        <v>305</v>
      </c>
      <c r="F8" s="29" t="s">
        <v>306</v>
      </c>
      <c r="G8">
        <v>2018</v>
      </c>
      <c r="H8" s="29">
        <v>75</v>
      </c>
      <c r="I8" s="3">
        <v>4107059</v>
      </c>
      <c r="J8" s="3">
        <v>8951358</v>
      </c>
      <c r="K8" s="3">
        <v>13058417</v>
      </c>
      <c r="L8" s="22">
        <v>0.314514309046801</v>
      </c>
      <c r="M8" s="27">
        <v>7.7747937196369206</v>
      </c>
      <c r="N8" s="27">
        <v>2.44906002168563</v>
      </c>
      <c r="P8" s="3"/>
    </row>
    <row r="9" spans="2:16" x14ac:dyDescent="0.2">
      <c r="B9" t="s">
        <v>180</v>
      </c>
      <c r="C9" t="s">
        <v>211</v>
      </c>
      <c r="D9" s="30">
        <v>2021</v>
      </c>
      <c r="E9" t="s">
        <v>305</v>
      </c>
      <c r="F9" s="29" t="s">
        <v>306</v>
      </c>
      <c r="G9">
        <v>2018</v>
      </c>
      <c r="H9" s="29">
        <v>75</v>
      </c>
      <c r="I9" s="3">
        <v>1822100</v>
      </c>
      <c r="J9" s="3">
        <v>3383900</v>
      </c>
      <c r="K9" s="3">
        <v>5206000</v>
      </c>
      <c r="L9" s="22">
        <v>0.35</v>
      </c>
      <c r="M9" s="27">
        <v>13.503</v>
      </c>
      <c r="N9" s="27">
        <v>4.2534450000000001</v>
      </c>
      <c r="P9" s="3"/>
    </row>
    <row r="10" spans="2:16" x14ac:dyDescent="0.2">
      <c r="B10" t="s">
        <v>181</v>
      </c>
      <c r="C10" t="s">
        <v>212</v>
      </c>
      <c r="D10" s="30">
        <v>2021</v>
      </c>
      <c r="E10" t="s">
        <v>305</v>
      </c>
      <c r="F10" s="29" t="s">
        <v>306</v>
      </c>
      <c r="G10">
        <v>2018</v>
      </c>
      <c r="H10" s="29">
        <v>74</v>
      </c>
      <c r="I10" s="3">
        <v>2409264</v>
      </c>
      <c r="J10" s="3">
        <v>4891536</v>
      </c>
      <c r="K10" s="3">
        <v>7300800</v>
      </c>
      <c r="L10" s="22">
        <v>0.33</v>
      </c>
      <c r="M10" s="27">
        <v>14.894880000000001</v>
      </c>
      <c r="N10" s="27">
        <v>3.0501735264000005</v>
      </c>
      <c r="P10" s="3"/>
    </row>
    <row r="11" spans="2:16" x14ac:dyDescent="0.2">
      <c r="B11" t="s">
        <v>182</v>
      </c>
      <c r="C11" t="s">
        <v>213</v>
      </c>
      <c r="D11" s="30">
        <v>2021</v>
      </c>
      <c r="E11" t="s">
        <v>305</v>
      </c>
      <c r="F11" s="29" t="s">
        <v>306</v>
      </c>
      <c r="G11">
        <v>2018</v>
      </c>
      <c r="H11" s="29">
        <v>74</v>
      </c>
      <c r="I11" s="3">
        <v>5655936</v>
      </c>
      <c r="J11" s="3">
        <v>771264</v>
      </c>
      <c r="K11" s="3">
        <v>6427200</v>
      </c>
      <c r="L11" s="22">
        <v>0.88</v>
      </c>
      <c r="M11" s="27">
        <v>38.382080000000002</v>
      </c>
      <c r="N11" s="27">
        <v>12.090355200000001</v>
      </c>
      <c r="P11" s="3"/>
    </row>
    <row r="12" spans="2:16" x14ac:dyDescent="0.2">
      <c r="B12" t="s">
        <v>183</v>
      </c>
      <c r="C12" t="s">
        <v>214</v>
      </c>
      <c r="D12" s="30">
        <v>2021</v>
      </c>
      <c r="E12" t="s">
        <v>305</v>
      </c>
      <c r="F12" s="29" t="s">
        <v>306</v>
      </c>
      <c r="G12">
        <v>2018</v>
      </c>
      <c r="H12" s="29">
        <v>73</v>
      </c>
      <c r="I12" s="3">
        <v>6903700</v>
      </c>
      <c r="J12" s="3">
        <v>14029202</v>
      </c>
      <c r="K12" s="3">
        <v>20932902</v>
      </c>
      <c r="L12" s="22">
        <v>0.32980138157623823</v>
      </c>
      <c r="M12" s="27">
        <v>52.023859333980546</v>
      </c>
      <c r="N12" s="27">
        <v>16.387515690203873</v>
      </c>
      <c r="P12" s="3"/>
    </row>
    <row r="13" spans="2:16" x14ac:dyDescent="0.2">
      <c r="B13" t="s">
        <v>127</v>
      </c>
      <c r="C13" t="s">
        <v>215</v>
      </c>
      <c r="D13" s="30">
        <v>2020</v>
      </c>
      <c r="E13" t="s">
        <v>305</v>
      </c>
      <c r="F13" s="29" t="s">
        <v>307</v>
      </c>
      <c r="G13">
        <v>2018</v>
      </c>
      <c r="H13" s="29">
        <v>86</v>
      </c>
      <c r="I13" s="3">
        <v>13609700</v>
      </c>
      <c r="J13" s="3">
        <v>0</v>
      </c>
      <c r="K13" s="3">
        <v>13609700</v>
      </c>
      <c r="L13" s="22">
        <v>1</v>
      </c>
      <c r="M13" s="27">
        <v>20.507999999999999</v>
      </c>
      <c r="N13" s="27">
        <v>4.3806552857142851</v>
      </c>
      <c r="P13" s="3"/>
    </row>
    <row r="14" spans="2:16" x14ac:dyDescent="0.2">
      <c r="B14" t="s">
        <v>41</v>
      </c>
      <c r="C14" t="s">
        <v>216</v>
      </c>
      <c r="D14" s="30">
        <v>2020</v>
      </c>
      <c r="E14" t="s">
        <v>305</v>
      </c>
      <c r="F14" s="29" t="s">
        <v>306</v>
      </c>
      <c r="G14">
        <v>2018</v>
      </c>
      <c r="H14" s="29">
        <v>75</v>
      </c>
      <c r="I14" s="3">
        <v>5800000</v>
      </c>
      <c r="J14" s="3">
        <v>1532950</v>
      </c>
      <c r="K14" s="3">
        <v>7332950</v>
      </c>
      <c r="L14" s="22">
        <v>0.79095043604552051</v>
      </c>
      <c r="M14" s="27">
        <v>36.114796909838461</v>
      </c>
      <c r="N14" s="27">
        <v>11.376161026599117</v>
      </c>
      <c r="P14" s="3"/>
    </row>
    <row r="15" spans="2:16" x14ac:dyDescent="0.2">
      <c r="B15" t="s">
        <v>184</v>
      </c>
      <c r="C15" t="s">
        <v>217</v>
      </c>
      <c r="D15" s="30">
        <v>2021</v>
      </c>
      <c r="E15" t="s">
        <v>305</v>
      </c>
      <c r="F15" s="29" t="s">
        <v>306</v>
      </c>
      <c r="G15">
        <v>2018</v>
      </c>
      <c r="H15" s="29">
        <v>72</v>
      </c>
      <c r="I15" s="3">
        <v>1034000</v>
      </c>
      <c r="J15" s="3">
        <v>4243789</v>
      </c>
      <c r="K15" s="3">
        <v>5277789</v>
      </c>
      <c r="L15" s="22">
        <v>0.19591537289573341</v>
      </c>
      <c r="M15" s="27">
        <v>6.1082103130685974</v>
      </c>
      <c r="N15" s="27">
        <v>1.9240862486166079</v>
      </c>
      <c r="P15" s="3"/>
    </row>
    <row r="16" spans="2:16" x14ac:dyDescent="0.2">
      <c r="B16" t="s">
        <v>42</v>
      </c>
      <c r="C16" t="s">
        <v>43</v>
      </c>
      <c r="D16" s="30">
        <v>2019</v>
      </c>
      <c r="E16" t="s">
        <v>305</v>
      </c>
      <c r="F16" s="29" t="s">
        <v>306</v>
      </c>
      <c r="G16">
        <v>2018</v>
      </c>
      <c r="H16" s="29">
        <v>87</v>
      </c>
      <c r="I16" s="3">
        <v>23000000</v>
      </c>
      <c r="J16" s="3">
        <v>0</v>
      </c>
      <c r="K16" s="3">
        <v>23000000</v>
      </c>
      <c r="L16" s="22">
        <v>1</v>
      </c>
      <c r="M16" s="27">
        <v>124.7714</v>
      </c>
      <c r="N16" s="27">
        <v>27.179748061818181</v>
      </c>
      <c r="P16" s="3"/>
    </row>
    <row r="17" spans="2:16" x14ac:dyDescent="0.2">
      <c r="B17" t="s">
        <v>44</v>
      </c>
      <c r="C17" t="s">
        <v>45</v>
      </c>
      <c r="D17" s="30">
        <v>2020</v>
      </c>
      <c r="E17" t="s">
        <v>305</v>
      </c>
      <c r="F17" s="29" t="s">
        <v>306</v>
      </c>
      <c r="G17">
        <v>2018</v>
      </c>
      <c r="H17" s="29">
        <v>89</v>
      </c>
      <c r="I17" s="3">
        <v>15344000</v>
      </c>
      <c r="J17" s="3">
        <v>0</v>
      </c>
      <c r="K17" s="3">
        <v>15344000</v>
      </c>
      <c r="L17" s="22">
        <v>0.98865979381443303</v>
      </c>
      <c r="M17" s="27">
        <v>77.065338865979385</v>
      </c>
      <c r="N17" s="27">
        <v>16.398308269215249</v>
      </c>
      <c r="P17" s="3"/>
    </row>
    <row r="18" spans="2:16" x14ac:dyDescent="0.2">
      <c r="B18" t="s">
        <v>77</v>
      </c>
      <c r="C18" t="s">
        <v>78</v>
      </c>
      <c r="D18" s="30">
        <v>2020</v>
      </c>
      <c r="E18" t="s">
        <v>305</v>
      </c>
      <c r="F18" s="29" t="s">
        <v>306</v>
      </c>
      <c r="G18">
        <v>2018</v>
      </c>
      <c r="H18" s="29">
        <v>72</v>
      </c>
      <c r="I18" s="3">
        <v>8238024.8399999999</v>
      </c>
      <c r="J18" s="3">
        <v>761975.16000000015</v>
      </c>
      <c r="K18" s="3">
        <v>9000000</v>
      </c>
      <c r="L18" s="22">
        <v>0.91533609333333332</v>
      </c>
      <c r="M18" s="27">
        <v>52.037955309312004</v>
      </c>
      <c r="N18" s="27">
        <v>8.9678742983047695</v>
      </c>
      <c r="P18" s="3"/>
    </row>
    <row r="19" spans="2:16" x14ac:dyDescent="0.2">
      <c r="B19" t="s">
        <v>79</v>
      </c>
      <c r="C19" t="s">
        <v>218</v>
      </c>
      <c r="D19" s="30">
        <v>2017</v>
      </c>
      <c r="E19" t="s">
        <v>305</v>
      </c>
      <c r="F19" s="29" t="s">
        <v>307</v>
      </c>
      <c r="G19">
        <v>2013</v>
      </c>
      <c r="H19" s="29" t="s">
        <v>308</v>
      </c>
      <c r="I19" s="3">
        <v>16123373</v>
      </c>
      <c r="J19" s="3">
        <v>0</v>
      </c>
      <c r="K19" s="3">
        <v>16123373</v>
      </c>
      <c r="L19" s="22">
        <v>0.98149537767948647</v>
      </c>
      <c r="M19" s="27">
        <v>254.55592997713876</v>
      </c>
      <c r="N19" s="27">
        <v>53.009266601562601</v>
      </c>
      <c r="P19" s="3"/>
    </row>
    <row r="20" spans="2:16" x14ac:dyDescent="0.2">
      <c r="B20" t="s">
        <v>79</v>
      </c>
      <c r="C20" t="s">
        <v>219</v>
      </c>
      <c r="D20" s="30">
        <v>2020</v>
      </c>
      <c r="E20" t="s">
        <v>305</v>
      </c>
      <c r="F20" s="29" t="s">
        <v>306</v>
      </c>
      <c r="G20">
        <v>2018</v>
      </c>
      <c r="H20" s="29">
        <v>74</v>
      </c>
      <c r="I20" s="3">
        <v>13500000</v>
      </c>
      <c r="J20" s="3">
        <v>28864850</v>
      </c>
      <c r="K20" s="3">
        <v>42364850</v>
      </c>
      <c r="L20" s="22">
        <v>0.31866039889200598</v>
      </c>
      <c r="M20" s="27">
        <v>76.207761859182781</v>
      </c>
      <c r="N20" s="27">
        <v>16.213643427643543</v>
      </c>
      <c r="P20" s="3"/>
    </row>
    <row r="21" spans="2:16" x14ac:dyDescent="0.2">
      <c r="B21" t="s">
        <v>79</v>
      </c>
      <c r="C21" t="s">
        <v>220</v>
      </c>
      <c r="D21" s="30">
        <v>2021</v>
      </c>
      <c r="E21" t="s">
        <v>305</v>
      </c>
      <c r="F21" s="29" t="s">
        <v>306</v>
      </c>
      <c r="G21">
        <v>2018</v>
      </c>
      <c r="H21" s="29">
        <v>73</v>
      </c>
      <c r="I21" s="3">
        <v>2100000</v>
      </c>
      <c r="J21" s="3">
        <v>8741977</v>
      </c>
      <c r="K21" s="3">
        <v>10841977</v>
      </c>
      <c r="L21" s="22">
        <v>0.19369161177892186</v>
      </c>
      <c r="M21" s="27">
        <v>13.80982453661357</v>
      </c>
      <c r="N21" s="27">
        <v>2.9516296251606731</v>
      </c>
      <c r="P21" s="3"/>
    </row>
    <row r="22" spans="2:16" x14ac:dyDescent="0.2">
      <c r="B22" t="s">
        <v>79</v>
      </c>
      <c r="C22" t="s">
        <v>221</v>
      </c>
      <c r="D22" s="30">
        <v>2020</v>
      </c>
      <c r="E22" t="s">
        <v>305</v>
      </c>
      <c r="F22" s="29" t="s">
        <v>307</v>
      </c>
      <c r="G22">
        <v>2018</v>
      </c>
      <c r="H22" s="29" t="s">
        <v>309</v>
      </c>
      <c r="I22" s="3">
        <v>15055625</v>
      </c>
      <c r="J22" s="3">
        <v>15055625</v>
      </c>
      <c r="K22" s="3">
        <v>30111250</v>
      </c>
      <c r="L22" s="22">
        <v>0.5</v>
      </c>
      <c r="M22" s="27">
        <v>71.305250000000001</v>
      </c>
      <c r="N22" s="27">
        <v>15.066155008906993</v>
      </c>
      <c r="P22" s="3"/>
    </row>
    <row r="23" spans="2:16" x14ac:dyDescent="0.2">
      <c r="B23" t="s">
        <v>79</v>
      </c>
      <c r="C23" t="s">
        <v>222</v>
      </c>
      <c r="D23" s="30">
        <v>2019</v>
      </c>
      <c r="E23" t="s">
        <v>305</v>
      </c>
      <c r="F23" s="29" t="s">
        <v>306</v>
      </c>
      <c r="G23">
        <v>2018</v>
      </c>
      <c r="H23" s="29">
        <v>75</v>
      </c>
      <c r="I23" s="3">
        <v>14547155</v>
      </c>
      <c r="J23" s="3">
        <v>6234495</v>
      </c>
      <c r="K23" s="3">
        <v>20781650</v>
      </c>
      <c r="L23" s="22">
        <v>0.7</v>
      </c>
      <c r="M23" s="27">
        <v>88.977000000000004</v>
      </c>
      <c r="N23" s="27">
        <v>20.5981755</v>
      </c>
      <c r="P23" s="3"/>
    </row>
    <row r="24" spans="2:16" x14ac:dyDescent="0.2">
      <c r="B24" t="s">
        <v>79</v>
      </c>
      <c r="C24" t="s">
        <v>223</v>
      </c>
      <c r="D24" s="30">
        <v>2020</v>
      </c>
      <c r="E24" t="s">
        <v>305</v>
      </c>
      <c r="F24" s="29" t="s">
        <v>306</v>
      </c>
      <c r="G24">
        <v>2018</v>
      </c>
      <c r="H24" s="29">
        <v>72</v>
      </c>
      <c r="I24" s="3">
        <v>11500000</v>
      </c>
      <c r="J24" s="3">
        <v>7047000</v>
      </c>
      <c r="K24" s="3">
        <v>18547000</v>
      </c>
      <c r="L24" s="22">
        <v>0.62004636868496255</v>
      </c>
      <c r="M24" s="27">
        <v>93.60592009489406</v>
      </c>
      <c r="N24" s="27">
        <v>21.952279935507384</v>
      </c>
      <c r="P24" s="3"/>
    </row>
    <row r="25" spans="2:16" x14ac:dyDescent="0.2">
      <c r="B25" t="s">
        <v>79</v>
      </c>
      <c r="C25" t="s">
        <v>224</v>
      </c>
      <c r="D25" s="30">
        <v>2019</v>
      </c>
      <c r="E25" t="s">
        <v>305</v>
      </c>
      <c r="F25" s="29" t="s">
        <v>307</v>
      </c>
      <c r="G25">
        <v>2018</v>
      </c>
      <c r="H25" s="29">
        <v>79</v>
      </c>
      <c r="I25" s="3">
        <v>12000000</v>
      </c>
      <c r="J25" s="3">
        <v>3204970</v>
      </c>
      <c r="K25" s="3">
        <v>15204970</v>
      </c>
      <c r="L25" s="22">
        <v>0.78921563146786877</v>
      </c>
      <c r="M25" s="27">
        <v>24.681140442894659</v>
      </c>
      <c r="N25" s="27">
        <v>5.1984652057846876</v>
      </c>
      <c r="P25" s="3"/>
    </row>
    <row r="26" spans="2:16" x14ac:dyDescent="0.2">
      <c r="B26" t="s">
        <v>79</v>
      </c>
      <c r="C26" t="s">
        <v>225</v>
      </c>
      <c r="D26" s="30">
        <v>2019</v>
      </c>
      <c r="E26" t="s">
        <v>305</v>
      </c>
      <c r="F26" s="29" t="s">
        <v>306</v>
      </c>
      <c r="G26">
        <v>2018</v>
      </c>
      <c r="H26" s="29">
        <v>75</v>
      </c>
      <c r="I26" s="3">
        <v>13868800</v>
      </c>
      <c r="J26" s="3">
        <v>3467185</v>
      </c>
      <c r="K26" s="3">
        <v>17335985</v>
      </c>
      <c r="L26" s="22">
        <v>0.8000006922017987</v>
      </c>
      <c r="M26" s="27">
        <v>82.452071341778378</v>
      </c>
      <c r="N26" s="27">
        <v>19.010297797003286</v>
      </c>
      <c r="P26" s="3"/>
    </row>
    <row r="27" spans="2:16" x14ac:dyDescent="0.2">
      <c r="B27" t="s">
        <v>80</v>
      </c>
      <c r="C27" t="s">
        <v>226</v>
      </c>
      <c r="D27" s="30">
        <v>2019</v>
      </c>
      <c r="E27" t="s">
        <v>305</v>
      </c>
      <c r="F27" s="29" t="s">
        <v>307</v>
      </c>
      <c r="G27">
        <v>2018</v>
      </c>
      <c r="H27" s="29">
        <v>80</v>
      </c>
      <c r="I27" s="3">
        <v>25457150</v>
      </c>
      <c r="J27" s="3">
        <v>0</v>
      </c>
      <c r="K27" s="3">
        <v>25457150</v>
      </c>
      <c r="L27" s="22">
        <v>1</v>
      </c>
      <c r="M27" s="27">
        <v>97.355999999999995</v>
      </c>
      <c r="N27" s="27">
        <v>20.279795666666665</v>
      </c>
      <c r="P27" s="3"/>
    </row>
    <row r="28" spans="2:16" x14ac:dyDescent="0.2">
      <c r="B28" t="s">
        <v>80</v>
      </c>
      <c r="C28" t="s">
        <v>227</v>
      </c>
      <c r="D28" s="30">
        <v>2019</v>
      </c>
      <c r="E28" t="s">
        <v>305</v>
      </c>
      <c r="F28" s="29" t="s">
        <v>307</v>
      </c>
      <c r="G28">
        <v>2018</v>
      </c>
      <c r="H28" s="29">
        <v>85</v>
      </c>
      <c r="I28" s="3">
        <v>8107587</v>
      </c>
      <c r="J28" s="3">
        <v>0</v>
      </c>
      <c r="K28" s="3">
        <v>8107587</v>
      </c>
      <c r="L28" s="22">
        <v>0.99333337417299683</v>
      </c>
      <c r="M28" s="27">
        <v>15.503450637405049</v>
      </c>
      <c r="N28" s="27">
        <v>3.0648143739399076</v>
      </c>
      <c r="P28" s="3"/>
    </row>
    <row r="29" spans="2:16" x14ac:dyDescent="0.2">
      <c r="B29" t="s">
        <v>185</v>
      </c>
      <c r="C29" t="s">
        <v>228</v>
      </c>
      <c r="D29" s="30">
        <v>2019</v>
      </c>
      <c r="E29" t="s">
        <v>305</v>
      </c>
      <c r="F29" s="29" t="s">
        <v>307</v>
      </c>
      <c r="G29">
        <v>2018</v>
      </c>
      <c r="H29" s="29">
        <v>79</v>
      </c>
      <c r="I29" s="3">
        <v>16344750</v>
      </c>
      <c r="J29" s="3">
        <v>0</v>
      </c>
      <c r="K29" s="3">
        <v>16344750</v>
      </c>
      <c r="L29" s="22">
        <v>1</v>
      </c>
      <c r="M29" s="27">
        <v>58.838999999999992</v>
      </c>
      <c r="N29" s="27">
        <v>12.23153276777926</v>
      </c>
      <c r="P29" s="3"/>
    </row>
    <row r="30" spans="2:16" x14ac:dyDescent="0.2">
      <c r="B30" t="s">
        <v>186</v>
      </c>
      <c r="C30" t="s">
        <v>229</v>
      </c>
      <c r="D30" s="30">
        <v>2021</v>
      </c>
      <c r="E30" t="s">
        <v>305</v>
      </c>
      <c r="F30" s="29" t="s">
        <v>306</v>
      </c>
      <c r="G30">
        <v>2018</v>
      </c>
      <c r="H30" s="29" t="s">
        <v>310</v>
      </c>
      <c r="I30" s="3">
        <v>0</v>
      </c>
      <c r="J30" s="3">
        <v>28766000</v>
      </c>
      <c r="K30" s="3">
        <v>28766000</v>
      </c>
      <c r="L30" s="22">
        <v>0</v>
      </c>
      <c r="M30" s="27">
        <v>0</v>
      </c>
      <c r="N30" s="27">
        <v>0</v>
      </c>
      <c r="P30" s="3"/>
    </row>
    <row r="31" spans="2:16" x14ac:dyDescent="0.2">
      <c r="B31" t="s">
        <v>185</v>
      </c>
      <c r="C31" t="s">
        <v>230</v>
      </c>
      <c r="D31" s="30">
        <v>2020</v>
      </c>
      <c r="E31" t="s">
        <v>305</v>
      </c>
      <c r="F31" s="29" t="s">
        <v>307</v>
      </c>
      <c r="G31">
        <v>2018</v>
      </c>
      <c r="H31" s="29" t="s">
        <v>311</v>
      </c>
      <c r="I31" s="3">
        <v>14715480</v>
      </c>
      <c r="J31" s="3">
        <v>14715479</v>
      </c>
      <c r="K31" s="3">
        <v>29430959</v>
      </c>
      <c r="L31" s="22">
        <v>0.50000001698891294</v>
      </c>
      <c r="M31" s="27">
        <v>68.086252313422747</v>
      </c>
      <c r="N31" s="27">
        <v>14.408694465155678</v>
      </c>
      <c r="P31" s="3"/>
    </row>
    <row r="32" spans="2:16" x14ac:dyDescent="0.2">
      <c r="B32" t="s">
        <v>185</v>
      </c>
      <c r="C32" t="s">
        <v>231</v>
      </c>
      <c r="D32" s="30">
        <v>2019</v>
      </c>
      <c r="E32" t="s">
        <v>305</v>
      </c>
      <c r="F32" s="29" t="s">
        <v>306</v>
      </c>
      <c r="G32">
        <v>2018</v>
      </c>
      <c r="H32" s="29" t="s">
        <v>312</v>
      </c>
      <c r="I32" s="3">
        <v>9159798</v>
      </c>
      <c r="J32" s="3">
        <v>0</v>
      </c>
      <c r="K32" s="3">
        <v>9159798</v>
      </c>
      <c r="L32" s="22">
        <v>0.98800006471758861</v>
      </c>
      <c r="M32" s="27">
        <v>46.19048502564435</v>
      </c>
      <c r="N32" s="27">
        <v>9.6960535943291184</v>
      </c>
      <c r="P32" s="3"/>
    </row>
    <row r="33" spans="2:16" x14ac:dyDescent="0.2">
      <c r="B33" t="s">
        <v>186</v>
      </c>
      <c r="C33" t="s">
        <v>232</v>
      </c>
      <c r="D33" s="30">
        <v>2021</v>
      </c>
      <c r="E33" t="s">
        <v>305</v>
      </c>
      <c r="F33" s="29" t="s">
        <v>306</v>
      </c>
      <c r="G33">
        <v>2018</v>
      </c>
      <c r="H33" s="29" t="s">
        <v>313</v>
      </c>
      <c r="I33" s="3">
        <v>0</v>
      </c>
      <c r="J33" s="3">
        <v>12280000</v>
      </c>
      <c r="K33" s="3">
        <v>12280000</v>
      </c>
      <c r="L33" s="22">
        <v>0</v>
      </c>
      <c r="M33" s="27">
        <v>0</v>
      </c>
      <c r="N33" s="27">
        <v>0</v>
      </c>
      <c r="P33" s="3"/>
    </row>
    <row r="34" spans="2:16" x14ac:dyDescent="0.2">
      <c r="B34" t="s">
        <v>185</v>
      </c>
      <c r="C34" t="s">
        <v>233</v>
      </c>
      <c r="D34" s="30">
        <v>2017</v>
      </c>
      <c r="E34" t="s">
        <v>305</v>
      </c>
      <c r="F34" s="29" t="s">
        <v>307</v>
      </c>
      <c r="G34">
        <v>2013</v>
      </c>
      <c r="H34" s="29" t="s">
        <v>314</v>
      </c>
      <c r="I34" s="3">
        <v>9476679</v>
      </c>
      <c r="J34" s="3">
        <v>0</v>
      </c>
      <c r="K34" s="3">
        <v>9476679</v>
      </c>
      <c r="L34" s="22">
        <v>0.98315997510115161</v>
      </c>
      <c r="M34" s="27">
        <v>142.36992125443513</v>
      </c>
      <c r="N34" s="27">
        <v>29.701913722053852</v>
      </c>
      <c r="P34" s="3"/>
    </row>
    <row r="35" spans="2:16" x14ac:dyDescent="0.2">
      <c r="B35" t="s">
        <v>185</v>
      </c>
      <c r="C35" t="s">
        <v>234</v>
      </c>
      <c r="D35" s="30">
        <v>2017</v>
      </c>
      <c r="E35" t="s">
        <v>305</v>
      </c>
      <c r="F35" s="29" t="s">
        <v>307</v>
      </c>
      <c r="G35">
        <v>2013</v>
      </c>
      <c r="H35" s="29" t="s">
        <v>315</v>
      </c>
      <c r="I35" s="3">
        <v>14016585</v>
      </c>
      <c r="J35" s="3">
        <v>0</v>
      </c>
      <c r="K35" s="3">
        <v>14016585</v>
      </c>
      <c r="L35" s="22">
        <v>0.98624999999999996</v>
      </c>
      <c r="M35" s="27">
        <v>219.44476725000001</v>
      </c>
      <c r="N35" s="27">
        <v>45.18615780514093</v>
      </c>
      <c r="P35" s="3"/>
    </row>
    <row r="36" spans="2:16" x14ac:dyDescent="0.2">
      <c r="B36" t="s">
        <v>80</v>
      </c>
      <c r="C36" t="s">
        <v>235</v>
      </c>
      <c r="D36" s="30">
        <v>2019</v>
      </c>
      <c r="E36" t="s">
        <v>305</v>
      </c>
      <c r="F36" s="29" t="s">
        <v>307</v>
      </c>
      <c r="G36">
        <v>2018</v>
      </c>
      <c r="H36" s="29">
        <v>80</v>
      </c>
      <c r="I36" s="3">
        <v>6023574</v>
      </c>
      <c r="J36" s="3">
        <v>0</v>
      </c>
      <c r="K36" s="3">
        <v>6023574</v>
      </c>
      <c r="L36" s="22">
        <v>0.99333344327176776</v>
      </c>
      <c r="M36" s="27">
        <v>23.283735910290236</v>
      </c>
      <c r="N36" s="27">
        <v>4.8269142987108236</v>
      </c>
      <c r="P36" s="3"/>
    </row>
    <row r="37" spans="2:16" x14ac:dyDescent="0.2">
      <c r="B37" t="s">
        <v>185</v>
      </c>
      <c r="C37" t="s">
        <v>236</v>
      </c>
      <c r="D37" s="30">
        <v>2019</v>
      </c>
      <c r="E37" t="s">
        <v>305</v>
      </c>
      <c r="F37" s="29" t="s">
        <v>307</v>
      </c>
      <c r="G37">
        <v>2018</v>
      </c>
      <c r="H37" s="29" t="s">
        <v>316</v>
      </c>
      <c r="I37" s="3">
        <v>22797150</v>
      </c>
      <c r="J37" s="3">
        <v>0</v>
      </c>
      <c r="K37" s="3">
        <v>22797150</v>
      </c>
      <c r="L37" s="22">
        <v>1</v>
      </c>
      <c r="M37" s="27">
        <v>91.941000000000003</v>
      </c>
      <c r="N37" s="27">
        <v>19.367159867161718</v>
      </c>
      <c r="P37" s="3"/>
    </row>
    <row r="38" spans="2:16" x14ac:dyDescent="0.2">
      <c r="B38" t="s">
        <v>80</v>
      </c>
      <c r="C38" t="s">
        <v>237</v>
      </c>
      <c r="D38" s="30">
        <v>2019</v>
      </c>
      <c r="E38" t="s">
        <v>305</v>
      </c>
      <c r="F38" s="29" t="s">
        <v>306</v>
      </c>
      <c r="G38">
        <v>2018</v>
      </c>
      <c r="H38" s="29">
        <v>75</v>
      </c>
      <c r="I38" s="3">
        <v>16429700</v>
      </c>
      <c r="J38" s="3">
        <v>7041000</v>
      </c>
      <c r="K38" s="3">
        <v>23470700</v>
      </c>
      <c r="L38" s="22">
        <v>0.70000894732581476</v>
      </c>
      <c r="M38" s="27">
        <v>96.338731375715255</v>
      </c>
      <c r="N38" s="27">
        <v>23.15416403852338</v>
      </c>
      <c r="P38" s="3"/>
    </row>
    <row r="39" spans="2:16" x14ac:dyDescent="0.2">
      <c r="B39" t="s">
        <v>186</v>
      </c>
      <c r="C39" t="s">
        <v>238</v>
      </c>
      <c r="D39" s="30">
        <v>2021</v>
      </c>
      <c r="E39" t="s">
        <v>305</v>
      </c>
      <c r="F39" s="29" t="s">
        <v>306</v>
      </c>
      <c r="G39">
        <v>2018</v>
      </c>
      <c r="H39" s="29">
        <v>67</v>
      </c>
      <c r="I39" s="3">
        <v>0</v>
      </c>
      <c r="J39" s="3">
        <v>13014613</v>
      </c>
      <c r="K39" s="3">
        <v>13014613</v>
      </c>
      <c r="L39" s="22">
        <v>0</v>
      </c>
      <c r="M39" s="27">
        <v>0</v>
      </c>
      <c r="N39" s="27">
        <v>0</v>
      </c>
      <c r="P39" s="3"/>
    </row>
    <row r="40" spans="2:16" x14ac:dyDescent="0.2">
      <c r="B40" t="s">
        <v>185</v>
      </c>
      <c r="C40" t="s">
        <v>239</v>
      </c>
      <c r="D40" s="30">
        <v>2020</v>
      </c>
      <c r="E40" t="s">
        <v>305</v>
      </c>
      <c r="F40" s="29" t="s">
        <v>306</v>
      </c>
      <c r="G40">
        <v>2018</v>
      </c>
      <c r="H40" s="29" t="s">
        <v>317</v>
      </c>
      <c r="I40" s="3">
        <v>13306830</v>
      </c>
      <c r="J40" s="3">
        <v>13306825</v>
      </c>
      <c r="K40" s="3">
        <v>26613655</v>
      </c>
      <c r="L40" s="22">
        <v>0.50000009393674039</v>
      </c>
      <c r="M40" s="27">
        <v>85.888516136171461</v>
      </c>
      <c r="N40" s="27">
        <v>19.803886105857064</v>
      </c>
      <c r="P40" s="3"/>
    </row>
    <row r="41" spans="2:16" x14ac:dyDescent="0.2">
      <c r="B41" t="s">
        <v>185</v>
      </c>
      <c r="C41" t="s">
        <v>240</v>
      </c>
      <c r="D41" s="30">
        <v>2021</v>
      </c>
      <c r="E41" t="s">
        <v>305</v>
      </c>
      <c r="F41" s="29" t="s">
        <v>306</v>
      </c>
      <c r="G41">
        <v>2018</v>
      </c>
      <c r="H41" s="29" t="s">
        <v>313</v>
      </c>
      <c r="I41" s="3">
        <v>3440000</v>
      </c>
      <c r="J41" s="3">
        <v>13766957</v>
      </c>
      <c r="K41" s="3">
        <v>17206957</v>
      </c>
      <c r="L41" s="22">
        <v>0.19991913735822087</v>
      </c>
      <c r="M41" s="27">
        <v>19.966124167102876</v>
      </c>
      <c r="N41" s="27">
        <v>4.2234195109743977</v>
      </c>
      <c r="P41" s="3"/>
    </row>
    <row r="42" spans="2:16" x14ac:dyDescent="0.2">
      <c r="B42" t="s">
        <v>185</v>
      </c>
      <c r="C42" t="s">
        <v>241</v>
      </c>
      <c r="D42" s="30">
        <v>2019</v>
      </c>
      <c r="E42" t="s">
        <v>305</v>
      </c>
      <c r="F42" s="29" t="s">
        <v>307</v>
      </c>
      <c r="G42">
        <v>2018</v>
      </c>
      <c r="H42" s="29" t="s">
        <v>318</v>
      </c>
      <c r="I42" s="3">
        <v>12778042</v>
      </c>
      <c r="J42" s="3">
        <v>0</v>
      </c>
      <c r="K42" s="3">
        <v>12778042</v>
      </c>
      <c r="L42" s="22">
        <v>0.99333338515835135</v>
      </c>
      <c r="M42" s="27">
        <v>75.282750594381127</v>
      </c>
      <c r="N42" s="27">
        <v>15.987913124369852</v>
      </c>
      <c r="P42" s="3"/>
    </row>
    <row r="43" spans="2:16" x14ac:dyDescent="0.2">
      <c r="B43" t="s">
        <v>81</v>
      </c>
      <c r="C43" t="s">
        <v>82</v>
      </c>
      <c r="D43" s="30">
        <v>2016</v>
      </c>
      <c r="E43" t="s">
        <v>305</v>
      </c>
      <c r="F43" s="29" t="s">
        <v>307</v>
      </c>
      <c r="G43">
        <v>2013</v>
      </c>
      <c r="H43" s="29">
        <v>109</v>
      </c>
      <c r="I43" s="3">
        <v>15253455.48</v>
      </c>
      <c r="J43" s="3">
        <v>0</v>
      </c>
      <c r="K43" s="3">
        <v>15253455.48</v>
      </c>
      <c r="L43" s="22">
        <v>0.89325880375748312</v>
      </c>
      <c r="M43" s="27">
        <v>1603.3995527446821</v>
      </c>
      <c r="N43" s="27">
        <v>47.151559215142505</v>
      </c>
      <c r="P43" s="3"/>
    </row>
    <row r="44" spans="2:16" x14ac:dyDescent="0.2">
      <c r="B44" t="s">
        <v>81</v>
      </c>
      <c r="C44" t="s">
        <v>83</v>
      </c>
      <c r="D44" s="30">
        <v>2016</v>
      </c>
      <c r="E44" t="s">
        <v>305</v>
      </c>
      <c r="F44" s="29" t="s">
        <v>307</v>
      </c>
      <c r="G44">
        <v>2013</v>
      </c>
      <c r="H44" s="29">
        <v>116</v>
      </c>
      <c r="I44" s="3">
        <v>14432108.859999999</v>
      </c>
      <c r="J44" s="3">
        <v>0</v>
      </c>
      <c r="K44" s="3">
        <v>14432108.859999999</v>
      </c>
      <c r="L44" s="22">
        <v>0.89325880484216513</v>
      </c>
      <c r="M44" s="27">
        <v>314.06443622967618</v>
      </c>
      <c r="N44" s="27">
        <v>58.604423800457567</v>
      </c>
      <c r="P44" s="3"/>
    </row>
    <row r="45" spans="2:16" x14ac:dyDescent="0.2">
      <c r="B45" t="s">
        <v>84</v>
      </c>
      <c r="C45" t="s">
        <v>85</v>
      </c>
      <c r="D45" s="30">
        <v>2017</v>
      </c>
      <c r="E45" t="s">
        <v>305</v>
      </c>
      <c r="F45" s="29" t="s">
        <v>307</v>
      </c>
      <c r="G45">
        <v>2013</v>
      </c>
      <c r="H45" s="29">
        <v>95</v>
      </c>
      <c r="I45" s="3">
        <v>4900003</v>
      </c>
      <c r="J45" s="3">
        <v>0</v>
      </c>
      <c r="K45" s="3">
        <v>4900003</v>
      </c>
      <c r="L45" s="22">
        <v>0.70000042857142852</v>
      </c>
      <c r="M45" s="27">
        <v>170.10010414285713</v>
      </c>
      <c r="N45" s="27">
        <v>53.581532804999995</v>
      </c>
      <c r="P45" s="3"/>
    </row>
    <row r="46" spans="2:16" x14ac:dyDescent="0.2">
      <c r="B46" t="s">
        <v>46</v>
      </c>
      <c r="C46" t="s">
        <v>47</v>
      </c>
      <c r="D46" s="30">
        <v>2016</v>
      </c>
      <c r="E46" t="s">
        <v>305</v>
      </c>
      <c r="F46" s="29" t="s">
        <v>306</v>
      </c>
      <c r="G46">
        <v>2013</v>
      </c>
      <c r="H46" s="29">
        <v>88</v>
      </c>
      <c r="I46" s="3">
        <v>22576101.880000003</v>
      </c>
      <c r="J46" s="3">
        <v>0</v>
      </c>
      <c r="K46" s="3">
        <v>22576101.880000003</v>
      </c>
      <c r="L46" s="22">
        <v>0.90864962011958217</v>
      </c>
      <c r="M46" s="27">
        <v>738.83390991467365</v>
      </c>
      <c r="N46" s="27">
        <v>161.11523813143179</v>
      </c>
      <c r="P46" s="3"/>
    </row>
    <row r="47" spans="2:16" x14ac:dyDescent="0.2">
      <c r="B47" t="s">
        <v>48</v>
      </c>
      <c r="C47" t="s">
        <v>49</v>
      </c>
      <c r="D47" s="30">
        <v>2018</v>
      </c>
      <c r="E47" t="s">
        <v>305</v>
      </c>
      <c r="F47" s="29" t="s">
        <v>307</v>
      </c>
      <c r="G47">
        <v>2013</v>
      </c>
      <c r="H47" s="29">
        <v>102</v>
      </c>
      <c r="I47" s="3">
        <v>43714286</v>
      </c>
      <c r="J47" s="3">
        <v>0</v>
      </c>
      <c r="K47" s="3">
        <v>43714286</v>
      </c>
      <c r="L47" s="22">
        <v>0.9714285777777778</v>
      </c>
      <c r="M47" s="27">
        <v>1029.764806730489</v>
      </c>
      <c r="N47" s="27">
        <v>191.02788914728248</v>
      </c>
      <c r="P47" s="3"/>
    </row>
    <row r="48" spans="2:16" x14ac:dyDescent="0.2">
      <c r="B48" t="s">
        <v>86</v>
      </c>
      <c r="C48" t="s">
        <v>87</v>
      </c>
      <c r="D48" s="30">
        <v>2020</v>
      </c>
      <c r="E48" t="s">
        <v>305</v>
      </c>
      <c r="F48" s="29" t="s">
        <v>306</v>
      </c>
      <c r="G48">
        <v>2018</v>
      </c>
      <c r="H48" s="29">
        <v>76</v>
      </c>
      <c r="I48" s="3">
        <v>16799262.75</v>
      </c>
      <c r="J48" s="3">
        <v>10200737.25</v>
      </c>
      <c r="K48" s="3">
        <v>27000000</v>
      </c>
      <c r="L48" s="22">
        <v>0.62219491666666671</v>
      </c>
      <c r="M48" s="27">
        <v>128.17762814860004</v>
      </c>
      <c r="N48" s="27">
        <v>23.841753313455566</v>
      </c>
      <c r="P48" s="3"/>
    </row>
    <row r="49" spans="2:16" x14ac:dyDescent="0.2">
      <c r="B49" t="s">
        <v>88</v>
      </c>
      <c r="C49" t="s">
        <v>89</v>
      </c>
      <c r="D49" s="30">
        <v>2016</v>
      </c>
      <c r="E49" t="s">
        <v>305</v>
      </c>
      <c r="F49" s="29" t="s">
        <v>307</v>
      </c>
      <c r="G49">
        <v>2013</v>
      </c>
      <c r="H49" s="29" t="s">
        <v>319</v>
      </c>
      <c r="I49" s="3">
        <v>5863355.1500000004</v>
      </c>
      <c r="J49" s="3">
        <v>0</v>
      </c>
      <c r="K49" s="3">
        <v>5863355.1500000004</v>
      </c>
      <c r="L49" s="22">
        <v>0.90540883413665785</v>
      </c>
      <c r="M49" s="27">
        <v>128.38983377249397</v>
      </c>
      <c r="N49" s="27">
        <v>40.442797638335598</v>
      </c>
      <c r="P49" s="3"/>
    </row>
    <row r="50" spans="2:16" x14ac:dyDescent="0.2">
      <c r="B50" t="s">
        <v>88</v>
      </c>
      <c r="C50" t="s">
        <v>90</v>
      </c>
      <c r="D50" s="30">
        <v>2019</v>
      </c>
      <c r="E50" t="s">
        <v>305</v>
      </c>
      <c r="F50" s="29" t="s">
        <v>306</v>
      </c>
      <c r="G50">
        <v>2018</v>
      </c>
      <c r="H50" s="29">
        <v>73</v>
      </c>
      <c r="I50" s="3">
        <v>4547500</v>
      </c>
      <c r="J50" s="3">
        <v>0</v>
      </c>
      <c r="K50" s="3">
        <v>4547500</v>
      </c>
      <c r="L50" s="22">
        <v>0.85</v>
      </c>
      <c r="M50" s="27">
        <v>62.687924999999993</v>
      </c>
      <c r="N50" s="27">
        <v>19.746696374999999</v>
      </c>
      <c r="P50" s="3"/>
    </row>
    <row r="51" spans="2:16" x14ac:dyDescent="0.2">
      <c r="B51" t="s">
        <v>88</v>
      </c>
      <c r="C51" t="s">
        <v>242</v>
      </c>
      <c r="D51" s="30">
        <v>2021</v>
      </c>
      <c r="E51" t="s">
        <v>305</v>
      </c>
      <c r="F51" s="29" t="s">
        <v>306</v>
      </c>
      <c r="G51">
        <v>2018</v>
      </c>
      <c r="H51" s="29">
        <v>68</v>
      </c>
      <c r="I51" s="3">
        <v>7631235.5899999999</v>
      </c>
      <c r="J51" s="3">
        <v>14568764.41</v>
      </c>
      <c r="K51" s="3">
        <v>22200000</v>
      </c>
      <c r="L51" s="22">
        <v>0.34374935090090092</v>
      </c>
      <c r="M51" s="27">
        <v>56.090956583903605</v>
      </c>
      <c r="N51" s="27">
        <v>15.572808279508854</v>
      </c>
      <c r="P51" s="3"/>
    </row>
    <row r="52" spans="2:16" x14ac:dyDescent="0.2">
      <c r="B52" t="s">
        <v>50</v>
      </c>
      <c r="C52" t="s">
        <v>243</v>
      </c>
      <c r="D52" s="30">
        <v>2018</v>
      </c>
      <c r="E52" t="s">
        <v>305</v>
      </c>
      <c r="F52" s="29" t="s">
        <v>306</v>
      </c>
      <c r="G52">
        <v>2013</v>
      </c>
      <c r="H52" s="29">
        <v>80</v>
      </c>
      <c r="I52" s="3">
        <v>2725720.89</v>
      </c>
      <c r="J52" s="3">
        <v>0</v>
      </c>
      <c r="K52" s="3">
        <v>2725720.89</v>
      </c>
      <c r="L52" s="22">
        <v>0.85499114137221144</v>
      </c>
      <c r="M52" s="27">
        <v>94.647519349903803</v>
      </c>
      <c r="N52" s="27">
        <v>40.395242415733435</v>
      </c>
      <c r="P52" s="3"/>
    </row>
    <row r="53" spans="2:16" x14ac:dyDescent="0.2">
      <c r="B53" t="s">
        <v>50</v>
      </c>
      <c r="C53" t="s">
        <v>51</v>
      </c>
      <c r="D53" s="30">
        <v>2018</v>
      </c>
      <c r="E53" t="s">
        <v>305</v>
      </c>
      <c r="F53" s="29" t="s">
        <v>307</v>
      </c>
      <c r="G53">
        <v>2013</v>
      </c>
      <c r="H53" s="29">
        <v>107</v>
      </c>
      <c r="I53" s="3">
        <v>3671610.58</v>
      </c>
      <c r="J53" s="3">
        <v>0</v>
      </c>
      <c r="K53" s="3">
        <v>3671610.58</v>
      </c>
      <c r="L53" s="22">
        <v>0.85419500680254001</v>
      </c>
      <c r="M53" s="27">
        <v>100.30982803883589</v>
      </c>
      <c r="N53" s="27">
        <v>31.597595832233306</v>
      </c>
      <c r="P53" s="3"/>
    </row>
    <row r="54" spans="2:16" x14ac:dyDescent="0.2">
      <c r="B54" t="s">
        <v>50</v>
      </c>
      <c r="C54" t="s">
        <v>244</v>
      </c>
      <c r="D54" s="30">
        <v>2018</v>
      </c>
      <c r="E54" t="s">
        <v>305</v>
      </c>
      <c r="F54" s="29" t="s">
        <v>306</v>
      </c>
      <c r="G54">
        <v>2013</v>
      </c>
      <c r="H54" s="29">
        <v>90</v>
      </c>
      <c r="I54" s="3">
        <v>3709754.34</v>
      </c>
      <c r="J54" s="3">
        <v>0</v>
      </c>
      <c r="K54" s="3">
        <v>3709754.34</v>
      </c>
      <c r="L54" s="22">
        <v>0.89247449760264153</v>
      </c>
      <c r="M54" s="27">
        <v>130.01568481075282</v>
      </c>
      <c r="N54" s="27">
        <v>54.478106527527522</v>
      </c>
      <c r="P54" s="3"/>
    </row>
    <row r="55" spans="2:16" x14ac:dyDescent="0.2">
      <c r="B55" t="s">
        <v>50</v>
      </c>
      <c r="C55" t="s">
        <v>52</v>
      </c>
      <c r="D55" s="30">
        <v>2016</v>
      </c>
      <c r="E55" t="s">
        <v>305</v>
      </c>
      <c r="F55" s="29" t="s">
        <v>306</v>
      </c>
      <c r="G55">
        <v>2013</v>
      </c>
      <c r="H55" s="29">
        <v>89</v>
      </c>
      <c r="I55" s="3">
        <v>8085998.29</v>
      </c>
      <c r="J55" s="3">
        <v>0</v>
      </c>
      <c r="K55" s="3">
        <v>8085998.29</v>
      </c>
      <c r="L55" s="22">
        <v>0.85647483129756619</v>
      </c>
      <c r="M55" s="27">
        <v>323.14624089890913</v>
      </c>
      <c r="N55" s="27">
        <v>132.18133595421111</v>
      </c>
      <c r="P55" s="3"/>
    </row>
    <row r="56" spans="2:16" x14ac:dyDescent="0.2">
      <c r="B56" t="s">
        <v>50</v>
      </c>
      <c r="C56" t="s">
        <v>54</v>
      </c>
      <c r="D56" s="30">
        <v>2016</v>
      </c>
      <c r="E56" t="s">
        <v>305</v>
      </c>
      <c r="F56" s="29" t="s">
        <v>307</v>
      </c>
      <c r="G56">
        <v>2013</v>
      </c>
      <c r="H56" s="29">
        <v>96</v>
      </c>
      <c r="I56" s="3">
        <v>18654531.18</v>
      </c>
      <c r="J56" s="3">
        <v>0</v>
      </c>
      <c r="K56" s="3">
        <v>18654531.18</v>
      </c>
      <c r="L56" s="22">
        <v>0.92078848336779873</v>
      </c>
      <c r="M56" s="27">
        <v>733.33896786619914</v>
      </c>
      <c r="N56" s="27">
        <v>285.21647714510385</v>
      </c>
      <c r="P56" s="3"/>
    </row>
    <row r="57" spans="2:16" x14ac:dyDescent="0.2">
      <c r="B57" t="s">
        <v>50</v>
      </c>
      <c r="C57" t="s">
        <v>53</v>
      </c>
      <c r="D57" s="30">
        <v>2018</v>
      </c>
      <c r="E57" t="s">
        <v>305</v>
      </c>
      <c r="F57" s="29" t="s">
        <v>306</v>
      </c>
      <c r="G57">
        <v>2013</v>
      </c>
      <c r="H57" s="29">
        <v>88</v>
      </c>
      <c r="I57" s="3">
        <v>12562587.210000001</v>
      </c>
      <c r="J57" s="3">
        <v>0</v>
      </c>
      <c r="K57" s="3">
        <v>12562587.210000001</v>
      </c>
      <c r="L57" s="22">
        <v>0.90388859975886815</v>
      </c>
      <c r="M57" s="27">
        <v>500.07998337099281</v>
      </c>
      <c r="N57" s="27">
        <v>200.63449935245853</v>
      </c>
      <c r="P57" s="3"/>
    </row>
    <row r="58" spans="2:16" x14ac:dyDescent="0.2">
      <c r="B58" t="s">
        <v>55</v>
      </c>
      <c r="C58" t="s">
        <v>56</v>
      </c>
      <c r="D58" s="30">
        <v>2018</v>
      </c>
      <c r="E58" t="s">
        <v>305</v>
      </c>
      <c r="F58" s="29" t="s">
        <v>306</v>
      </c>
      <c r="G58">
        <v>2018</v>
      </c>
      <c r="H58" s="29">
        <v>89</v>
      </c>
      <c r="I58" s="3">
        <v>22098040</v>
      </c>
      <c r="J58" s="3">
        <v>0</v>
      </c>
      <c r="K58" s="3">
        <v>22098040</v>
      </c>
      <c r="L58" s="22">
        <v>0.9607843478260869</v>
      </c>
      <c r="M58" s="27">
        <v>91.536999327304358</v>
      </c>
      <c r="N58" s="27">
        <v>20.295649463462048</v>
      </c>
      <c r="P58" s="3"/>
    </row>
    <row r="59" spans="2:16" x14ac:dyDescent="0.2">
      <c r="B59" t="s">
        <v>57</v>
      </c>
      <c r="C59" t="s">
        <v>58</v>
      </c>
      <c r="D59" s="30">
        <v>2017</v>
      </c>
      <c r="E59" t="s">
        <v>305</v>
      </c>
      <c r="F59" s="29" t="s">
        <v>307</v>
      </c>
      <c r="G59">
        <v>2013</v>
      </c>
      <c r="H59" s="29">
        <v>111</v>
      </c>
      <c r="I59" s="3">
        <v>9097263.4399999995</v>
      </c>
      <c r="J59" s="3">
        <v>0</v>
      </c>
      <c r="K59" s="3">
        <v>9097263.4399999995</v>
      </c>
      <c r="L59" s="22">
        <v>0.92187821536821724</v>
      </c>
      <c r="M59" s="27">
        <v>239.04763063605557</v>
      </c>
      <c r="N59" s="27">
        <v>51.189328271253565</v>
      </c>
      <c r="P59" s="3"/>
    </row>
    <row r="60" spans="2:16" x14ac:dyDescent="0.2">
      <c r="B60" t="s">
        <v>59</v>
      </c>
      <c r="C60" t="s">
        <v>60</v>
      </c>
      <c r="D60" s="30">
        <v>2017</v>
      </c>
      <c r="E60" t="s">
        <v>305</v>
      </c>
      <c r="F60" s="29" t="s">
        <v>306</v>
      </c>
      <c r="G60">
        <v>2013</v>
      </c>
      <c r="H60" s="29">
        <v>90</v>
      </c>
      <c r="I60" s="3">
        <v>7125000</v>
      </c>
      <c r="J60" s="3">
        <v>0</v>
      </c>
      <c r="K60" s="3">
        <v>7125000</v>
      </c>
      <c r="L60" s="22">
        <v>0.79166666666666663</v>
      </c>
      <c r="M60" s="27">
        <v>130.03125</v>
      </c>
      <c r="N60" s="27">
        <v>40.959843749999997</v>
      </c>
      <c r="P60" s="3"/>
    </row>
    <row r="61" spans="2:16" x14ac:dyDescent="0.2">
      <c r="B61" t="s">
        <v>61</v>
      </c>
      <c r="C61" t="s">
        <v>62</v>
      </c>
      <c r="D61" s="30">
        <v>2017</v>
      </c>
      <c r="E61" t="s">
        <v>305</v>
      </c>
      <c r="F61" s="29" t="s">
        <v>307</v>
      </c>
      <c r="G61">
        <v>2013</v>
      </c>
      <c r="H61" s="29">
        <v>111</v>
      </c>
      <c r="I61" s="3">
        <v>1800000</v>
      </c>
      <c r="J61" s="3">
        <v>0</v>
      </c>
      <c r="K61" s="3">
        <v>1800000</v>
      </c>
      <c r="L61" s="22">
        <v>0.6</v>
      </c>
      <c r="M61" s="27">
        <v>34.054799999999993</v>
      </c>
      <c r="N61" s="27">
        <v>4.9207801658536576</v>
      </c>
      <c r="P61" s="3"/>
    </row>
    <row r="62" spans="2:16" x14ac:dyDescent="0.2">
      <c r="B62" t="s">
        <v>61</v>
      </c>
      <c r="C62" t="s">
        <v>63</v>
      </c>
      <c r="D62" s="30">
        <v>2019</v>
      </c>
      <c r="E62" t="s">
        <v>305</v>
      </c>
      <c r="F62" s="29" t="s">
        <v>306</v>
      </c>
      <c r="G62">
        <v>2018</v>
      </c>
      <c r="H62" s="29">
        <v>81</v>
      </c>
      <c r="I62" s="3">
        <v>22826315.309999999</v>
      </c>
      <c r="J62" s="3">
        <v>2173684.6900000013</v>
      </c>
      <c r="K62" s="3">
        <v>25000000</v>
      </c>
      <c r="L62" s="22">
        <v>0.91305261239999991</v>
      </c>
      <c r="M62" s="27">
        <v>176.29037229696721</v>
      </c>
      <c r="N62" s="27">
        <v>34.404829057476114</v>
      </c>
      <c r="P62" s="3"/>
    </row>
    <row r="63" spans="2:16" x14ac:dyDescent="0.2">
      <c r="B63" t="s">
        <v>187</v>
      </c>
      <c r="C63" t="s">
        <v>245</v>
      </c>
      <c r="D63" s="30">
        <v>2019</v>
      </c>
      <c r="E63" t="s">
        <v>305</v>
      </c>
      <c r="F63" s="29" t="s">
        <v>307</v>
      </c>
      <c r="G63">
        <v>2018</v>
      </c>
      <c r="H63" s="29">
        <v>76</v>
      </c>
      <c r="I63" s="3">
        <v>8684134</v>
      </c>
      <c r="J63" s="3">
        <v>0</v>
      </c>
      <c r="K63" s="3">
        <v>8684134</v>
      </c>
      <c r="L63" s="22">
        <v>0.99400003639879486</v>
      </c>
      <c r="M63" s="27">
        <v>135.48478936125039</v>
      </c>
      <c r="N63" s="27">
        <v>28.116447376354532</v>
      </c>
      <c r="P63" s="3"/>
    </row>
    <row r="64" spans="2:16" x14ac:dyDescent="0.2">
      <c r="B64" t="s">
        <v>92</v>
      </c>
      <c r="C64" t="s">
        <v>94</v>
      </c>
      <c r="D64" s="30">
        <v>2016</v>
      </c>
      <c r="E64" t="s">
        <v>305</v>
      </c>
      <c r="F64" s="29" t="s">
        <v>307</v>
      </c>
      <c r="G64">
        <v>2013</v>
      </c>
      <c r="H64" s="29">
        <v>101</v>
      </c>
      <c r="I64" s="3">
        <v>11485999</v>
      </c>
      <c r="J64" s="3">
        <v>0</v>
      </c>
      <c r="K64" s="3">
        <v>11485999</v>
      </c>
      <c r="L64" s="22">
        <v>0.79763881944444448</v>
      </c>
      <c r="M64" s="27">
        <v>330.27750832854173</v>
      </c>
      <c r="N64" s="27">
        <v>92.512208937339409</v>
      </c>
      <c r="P64" s="3"/>
    </row>
    <row r="65" spans="2:16" x14ac:dyDescent="0.2">
      <c r="B65" t="s">
        <v>92</v>
      </c>
      <c r="C65" t="s">
        <v>93</v>
      </c>
      <c r="D65" s="30">
        <v>2016</v>
      </c>
      <c r="E65" t="s">
        <v>305</v>
      </c>
      <c r="F65" s="29" t="s">
        <v>307</v>
      </c>
      <c r="G65">
        <v>2013</v>
      </c>
      <c r="H65" s="29">
        <v>97</v>
      </c>
      <c r="I65" s="3">
        <v>10763520</v>
      </c>
      <c r="J65" s="3">
        <v>0</v>
      </c>
      <c r="K65" s="3">
        <v>10763520</v>
      </c>
      <c r="L65" s="22">
        <v>0.88297949138638232</v>
      </c>
      <c r="M65" s="27">
        <v>317.58211664643153</v>
      </c>
      <c r="N65" s="27">
        <v>88.406191087746436</v>
      </c>
      <c r="P65" s="3"/>
    </row>
    <row r="66" spans="2:16" x14ac:dyDescent="0.2">
      <c r="B66" t="s">
        <v>95</v>
      </c>
      <c r="C66" t="s">
        <v>246</v>
      </c>
      <c r="D66" s="30">
        <v>2020</v>
      </c>
      <c r="E66" t="s">
        <v>305</v>
      </c>
      <c r="F66" s="29" t="s">
        <v>306</v>
      </c>
      <c r="G66">
        <v>2018</v>
      </c>
      <c r="H66" s="29">
        <v>75</v>
      </c>
      <c r="I66" s="3">
        <v>10910542</v>
      </c>
      <c r="J66" s="3">
        <v>0</v>
      </c>
      <c r="K66" s="3">
        <v>10910542</v>
      </c>
      <c r="L66" s="22">
        <v>0.99400003644182067</v>
      </c>
      <c r="M66" s="27">
        <v>57.403502104515141</v>
      </c>
      <c r="N66" s="27">
        <v>12.042680706506232</v>
      </c>
      <c r="P66" s="3"/>
    </row>
    <row r="67" spans="2:16" x14ac:dyDescent="0.2">
      <c r="B67" t="s">
        <v>133</v>
      </c>
      <c r="C67" t="s">
        <v>247</v>
      </c>
      <c r="D67" s="30">
        <v>2017</v>
      </c>
      <c r="E67" t="s">
        <v>305</v>
      </c>
      <c r="F67" s="29" t="s">
        <v>307</v>
      </c>
      <c r="G67">
        <v>2013</v>
      </c>
      <c r="H67" s="29">
        <v>100</v>
      </c>
      <c r="I67" s="3">
        <v>5810282</v>
      </c>
      <c r="J67" s="3">
        <v>0</v>
      </c>
      <c r="K67" s="3">
        <v>5810282</v>
      </c>
      <c r="L67" s="22">
        <v>0.98680061141304343</v>
      </c>
      <c r="M67" s="27">
        <v>91.657001189877718</v>
      </c>
      <c r="N67" s="27">
        <v>19.490417801408835</v>
      </c>
      <c r="P67" s="3"/>
    </row>
    <row r="68" spans="2:16" x14ac:dyDescent="0.2">
      <c r="B68" t="s">
        <v>133</v>
      </c>
      <c r="C68" t="s">
        <v>248</v>
      </c>
      <c r="D68" s="30">
        <v>2019</v>
      </c>
      <c r="E68" t="s">
        <v>305</v>
      </c>
      <c r="F68" s="29" t="s">
        <v>320</v>
      </c>
      <c r="G68">
        <v>2018</v>
      </c>
      <c r="H68" s="29" t="s">
        <v>321</v>
      </c>
      <c r="I68" s="3">
        <v>7209080</v>
      </c>
      <c r="J68" s="3">
        <v>0</v>
      </c>
      <c r="K68" s="3">
        <v>7209080</v>
      </c>
      <c r="L68" s="22">
        <v>0.98666666666666669</v>
      </c>
      <c r="M68" s="27">
        <v>0</v>
      </c>
      <c r="N68" s="27">
        <v>0</v>
      </c>
      <c r="P68" s="3"/>
    </row>
    <row r="69" spans="2:16" x14ac:dyDescent="0.2">
      <c r="B69" t="s">
        <v>99</v>
      </c>
      <c r="C69" t="s">
        <v>249</v>
      </c>
      <c r="D69" s="30">
        <v>2017</v>
      </c>
      <c r="E69" t="s">
        <v>305</v>
      </c>
      <c r="F69" s="29" t="s">
        <v>320</v>
      </c>
      <c r="G69">
        <v>2013</v>
      </c>
      <c r="H69" s="29">
        <v>107</v>
      </c>
      <c r="I69" s="3">
        <v>9570481</v>
      </c>
      <c r="J69" s="3">
        <v>0</v>
      </c>
      <c r="K69" s="3">
        <v>9570481</v>
      </c>
      <c r="L69" s="22">
        <v>0.98600052645866909</v>
      </c>
      <c r="M69" s="27">
        <v>109.32389297168403</v>
      </c>
      <c r="N69" s="27">
        <v>21.810627507163911</v>
      </c>
      <c r="P69" s="3"/>
    </row>
    <row r="70" spans="2:16" x14ac:dyDescent="0.2">
      <c r="B70" t="s">
        <v>100</v>
      </c>
      <c r="C70" t="s">
        <v>250</v>
      </c>
      <c r="D70" s="30">
        <v>2020</v>
      </c>
      <c r="E70" t="s">
        <v>305</v>
      </c>
      <c r="F70" s="29" t="s">
        <v>306</v>
      </c>
      <c r="G70">
        <v>2018</v>
      </c>
      <c r="H70" s="29">
        <v>75</v>
      </c>
      <c r="I70" s="3">
        <v>9674937</v>
      </c>
      <c r="J70" s="3">
        <v>4532018</v>
      </c>
      <c r="K70" s="3">
        <v>14206955</v>
      </c>
      <c r="L70" s="22">
        <v>0.68100004540029868</v>
      </c>
      <c r="M70" s="27">
        <v>56.702447280187769</v>
      </c>
      <c r="N70" s="27">
        <v>17.861270893259146</v>
      </c>
      <c r="P70" s="3"/>
    </row>
    <row r="71" spans="2:16" x14ac:dyDescent="0.2">
      <c r="B71" t="s">
        <v>64</v>
      </c>
      <c r="C71" t="s">
        <v>65</v>
      </c>
      <c r="D71" s="30">
        <v>2018</v>
      </c>
      <c r="E71" t="s">
        <v>305</v>
      </c>
      <c r="F71" s="29" t="s">
        <v>307</v>
      </c>
      <c r="G71">
        <v>2013</v>
      </c>
      <c r="H71" s="29">
        <v>127</v>
      </c>
      <c r="I71" s="3">
        <v>11018520.439999999</v>
      </c>
      <c r="J71" s="3">
        <v>0</v>
      </c>
      <c r="K71" s="3">
        <v>11018520.439999999</v>
      </c>
      <c r="L71" s="22">
        <v>0.95182565540678776</v>
      </c>
      <c r="M71" s="27">
        <v>222.92118543376026</v>
      </c>
      <c r="N71" s="27">
        <v>50.252514865463212</v>
      </c>
      <c r="P71" s="3"/>
    </row>
    <row r="72" spans="2:16" x14ac:dyDescent="0.2">
      <c r="B72" t="s">
        <v>188</v>
      </c>
      <c r="C72" t="s">
        <v>101</v>
      </c>
      <c r="D72" s="30">
        <v>2016</v>
      </c>
      <c r="E72" t="s">
        <v>305</v>
      </c>
      <c r="F72" s="29" t="s">
        <v>306</v>
      </c>
      <c r="G72">
        <v>2013</v>
      </c>
      <c r="H72" s="29">
        <v>88</v>
      </c>
      <c r="I72" s="3">
        <v>2946584</v>
      </c>
      <c r="J72" s="3">
        <v>0</v>
      </c>
      <c r="K72" s="3">
        <v>2946584</v>
      </c>
      <c r="L72" s="22">
        <v>0.36832300000000001</v>
      </c>
      <c r="M72" s="27">
        <v>224.70649584000003</v>
      </c>
      <c r="N72" s="27">
        <v>54.16389577583314</v>
      </c>
      <c r="P72" s="3"/>
    </row>
    <row r="73" spans="2:16" x14ac:dyDescent="0.2">
      <c r="B73" t="s">
        <v>66</v>
      </c>
      <c r="C73" t="s">
        <v>251</v>
      </c>
      <c r="D73" s="30">
        <v>2018</v>
      </c>
      <c r="E73" t="s">
        <v>305</v>
      </c>
      <c r="F73" s="29" t="s">
        <v>307</v>
      </c>
      <c r="G73">
        <v>2018</v>
      </c>
      <c r="H73" s="29">
        <v>68</v>
      </c>
      <c r="I73" s="3">
        <v>1050000</v>
      </c>
      <c r="J73" s="3">
        <v>0</v>
      </c>
      <c r="K73" s="3">
        <v>1050000</v>
      </c>
      <c r="L73" s="22">
        <v>0.3</v>
      </c>
      <c r="M73" s="27">
        <v>37.209600000000002</v>
      </c>
      <c r="N73" s="27">
        <v>11.721024000000002</v>
      </c>
      <c r="P73" s="3"/>
    </row>
    <row r="74" spans="2:16" x14ac:dyDescent="0.2">
      <c r="B74" t="s">
        <v>66</v>
      </c>
      <c r="C74" t="s">
        <v>252</v>
      </c>
      <c r="D74" s="30">
        <v>2021</v>
      </c>
      <c r="E74" t="s">
        <v>305</v>
      </c>
      <c r="F74" s="29" t="s">
        <v>306</v>
      </c>
      <c r="G74">
        <v>2018</v>
      </c>
      <c r="H74" s="29">
        <v>90</v>
      </c>
      <c r="I74" s="3">
        <v>0</v>
      </c>
      <c r="J74" s="3">
        <v>3500000</v>
      </c>
      <c r="K74" s="3">
        <v>3500000</v>
      </c>
      <c r="L74" s="22">
        <v>0</v>
      </c>
      <c r="M74" s="27">
        <v>0</v>
      </c>
      <c r="N74" s="27">
        <v>0</v>
      </c>
      <c r="P74" s="3"/>
    </row>
    <row r="75" spans="2:16" x14ac:dyDescent="0.2">
      <c r="B75" t="s">
        <v>66</v>
      </c>
      <c r="C75" t="s">
        <v>253</v>
      </c>
      <c r="D75" s="30">
        <v>2021</v>
      </c>
      <c r="E75" t="s">
        <v>305</v>
      </c>
      <c r="F75" s="29" t="s">
        <v>306</v>
      </c>
      <c r="G75">
        <v>2018</v>
      </c>
      <c r="H75" s="29">
        <v>69</v>
      </c>
      <c r="I75" s="3">
        <v>5027048.78</v>
      </c>
      <c r="J75" s="3">
        <v>25972951.219999999</v>
      </c>
      <c r="K75" s="3">
        <v>31000000</v>
      </c>
      <c r="L75" s="22">
        <v>0.16216286387096776</v>
      </c>
      <c r="M75" s="27">
        <v>37.554973318149685</v>
      </c>
      <c r="N75" s="27">
        <v>7.7161336576688626</v>
      </c>
      <c r="P75" s="3"/>
    </row>
    <row r="76" spans="2:16" x14ac:dyDescent="0.2">
      <c r="B76" t="s">
        <v>96</v>
      </c>
      <c r="C76" t="s">
        <v>254</v>
      </c>
      <c r="D76" s="30">
        <v>2020</v>
      </c>
      <c r="E76" t="s">
        <v>305</v>
      </c>
      <c r="F76" s="29" t="s">
        <v>306</v>
      </c>
      <c r="G76">
        <v>2018</v>
      </c>
      <c r="H76" s="29">
        <v>75</v>
      </c>
      <c r="I76" s="3">
        <v>6154004</v>
      </c>
      <c r="J76" s="3">
        <v>0</v>
      </c>
      <c r="K76" s="3">
        <v>6154004</v>
      </c>
      <c r="L76" s="22">
        <v>0.99400014536879255</v>
      </c>
      <c r="M76" s="27">
        <v>40.421015911421946</v>
      </c>
      <c r="N76" s="27">
        <v>8.4799249280572102</v>
      </c>
      <c r="P76" s="3"/>
    </row>
    <row r="77" spans="2:16" x14ac:dyDescent="0.2">
      <c r="B77" t="s">
        <v>67</v>
      </c>
      <c r="C77" t="s">
        <v>68</v>
      </c>
      <c r="D77" s="30">
        <v>2016</v>
      </c>
      <c r="E77" t="s">
        <v>305</v>
      </c>
      <c r="F77" s="29" t="s">
        <v>307</v>
      </c>
      <c r="G77">
        <v>2013</v>
      </c>
      <c r="H77" s="29">
        <v>120</v>
      </c>
      <c r="I77" s="3">
        <v>9000000</v>
      </c>
      <c r="J77" s="3">
        <v>0</v>
      </c>
      <c r="K77" s="3">
        <v>9000000</v>
      </c>
      <c r="L77" s="22">
        <v>0.75</v>
      </c>
      <c r="M77" s="27">
        <v>208.01249999999999</v>
      </c>
      <c r="N77" s="27">
        <v>47.295040099009896</v>
      </c>
      <c r="P77" s="3"/>
    </row>
    <row r="78" spans="2:16" x14ac:dyDescent="0.2">
      <c r="B78" t="s">
        <v>186</v>
      </c>
      <c r="C78" t="s">
        <v>255</v>
      </c>
      <c r="D78" s="30">
        <v>2019</v>
      </c>
      <c r="E78" t="s">
        <v>305</v>
      </c>
      <c r="F78" s="29" t="s">
        <v>306</v>
      </c>
      <c r="G78">
        <v>2018</v>
      </c>
      <c r="H78" s="29">
        <v>73</v>
      </c>
      <c r="I78" s="3">
        <v>0</v>
      </c>
      <c r="J78" s="3">
        <v>3944000</v>
      </c>
      <c r="K78" s="3">
        <v>3944000</v>
      </c>
      <c r="L78" s="22">
        <v>0</v>
      </c>
      <c r="M78" s="27">
        <v>0</v>
      </c>
      <c r="N78" s="27">
        <v>0</v>
      </c>
      <c r="P78" s="3"/>
    </row>
    <row r="79" spans="2:16" x14ac:dyDescent="0.2">
      <c r="B79" t="s">
        <v>102</v>
      </c>
      <c r="C79" t="s">
        <v>256</v>
      </c>
      <c r="D79" s="30">
        <v>2019</v>
      </c>
      <c r="E79" t="s">
        <v>305</v>
      </c>
      <c r="F79" s="29" t="s">
        <v>306</v>
      </c>
      <c r="G79">
        <v>2018</v>
      </c>
      <c r="H79" s="29">
        <v>63</v>
      </c>
      <c r="I79" s="3">
        <v>7112070</v>
      </c>
      <c r="J79" s="3">
        <v>0</v>
      </c>
      <c r="K79" s="3">
        <v>7112070</v>
      </c>
      <c r="L79" s="22">
        <v>0.99399999999999999</v>
      </c>
      <c r="M79" s="27">
        <v>97.164295200000012</v>
      </c>
      <c r="N79" s="27">
        <v>20.368643740200003</v>
      </c>
      <c r="P79" s="3"/>
    </row>
    <row r="80" spans="2:16" x14ac:dyDescent="0.2">
      <c r="B80" t="s">
        <v>102</v>
      </c>
      <c r="C80" t="s">
        <v>257</v>
      </c>
      <c r="D80" s="30">
        <v>2019</v>
      </c>
      <c r="E80" t="s">
        <v>305</v>
      </c>
      <c r="F80" s="29" t="s">
        <v>306</v>
      </c>
      <c r="G80">
        <v>2018</v>
      </c>
      <c r="H80" s="29">
        <v>75</v>
      </c>
      <c r="I80" s="3">
        <v>5510736</v>
      </c>
      <c r="J80" s="3">
        <v>0</v>
      </c>
      <c r="K80" s="3">
        <v>5510736</v>
      </c>
      <c r="L80" s="22">
        <v>0.99399999999999999</v>
      </c>
      <c r="M80" s="27">
        <v>40.753502999999995</v>
      </c>
      <c r="N80" s="27">
        <v>8.697721846453609</v>
      </c>
      <c r="P80" s="3"/>
    </row>
    <row r="81" spans="2:16" x14ac:dyDescent="0.2">
      <c r="B81" t="s">
        <v>103</v>
      </c>
      <c r="C81" t="s">
        <v>258</v>
      </c>
      <c r="D81" s="30">
        <v>2017</v>
      </c>
      <c r="E81" t="s">
        <v>305</v>
      </c>
      <c r="F81" s="29" t="s">
        <v>307</v>
      </c>
      <c r="G81">
        <v>2013</v>
      </c>
      <c r="H81" s="29">
        <v>99</v>
      </c>
      <c r="I81" s="3">
        <v>3453024</v>
      </c>
      <c r="J81" s="3">
        <v>0</v>
      </c>
      <c r="K81" s="3">
        <v>3453024</v>
      </c>
      <c r="L81" s="22">
        <v>0.98533507437473178</v>
      </c>
      <c r="M81" s="27">
        <v>52.690793102188785</v>
      </c>
      <c r="N81" s="27">
        <v>10.854858018978279</v>
      </c>
      <c r="P81" s="3"/>
    </row>
    <row r="82" spans="2:16" x14ac:dyDescent="0.2">
      <c r="B82" t="s">
        <v>103</v>
      </c>
      <c r="C82" t="s">
        <v>259</v>
      </c>
      <c r="D82" s="30">
        <v>2017</v>
      </c>
      <c r="E82" t="s">
        <v>305</v>
      </c>
      <c r="F82" s="29" t="s">
        <v>307</v>
      </c>
      <c r="G82">
        <v>2013</v>
      </c>
      <c r="H82" s="29">
        <v>100</v>
      </c>
      <c r="I82" s="3">
        <v>5567478</v>
      </c>
      <c r="J82" s="3">
        <v>0</v>
      </c>
      <c r="K82" s="3">
        <v>5567478</v>
      </c>
      <c r="L82" s="22">
        <v>0.98240122924597517</v>
      </c>
      <c r="M82" s="27">
        <v>83.464808436738053</v>
      </c>
      <c r="N82" s="27">
        <v>17.34135146236143</v>
      </c>
      <c r="P82" s="3"/>
    </row>
    <row r="83" spans="2:16" x14ac:dyDescent="0.2">
      <c r="B83" t="s">
        <v>103</v>
      </c>
      <c r="C83" t="s">
        <v>260</v>
      </c>
      <c r="D83" s="30">
        <v>2020</v>
      </c>
      <c r="E83" t="s">
        <v>305</v>
      </c>
      <c r="F83" s="29" t="s">
        <v>306</v>
      </c>
      <c r="G83">
        <v>2018</v>
      </c>
      <c r="H83" s="29">
        <v>73</v>
      </c>
      <c r="I83" s="3">
        <v>8979477</v>
      </c>
      <c r="J83" s="3">
        <v>0</v>
      </c>
      <c r="K83" s="3">
        <v>8979477</v>
      </c>
      <c r="L83" s="22">
        <v>0.98909094714278711</v>
      </c>
      <c r="M83" s="27">
        <v>67.44314441282522</v>
      </c>
      <c r="N83" s="27">
        <v>14.368229471275471</v>
      </c>
      <c r="P83" s="3"/>
    </row>
    <row r="84" spans="2:16" x14ac:dyDescent="0.2">
      <c r="B84" t="s">
        <v>103</v>
      </c>
      <c r="C84" t="s">
        <v>261</v>
      </c>
      <c r="D84" s="30">
        <v>2019</v>
      </c>
      <c r="E84" t="s">
        <v>305</v>
      </c>
      <c r="F84" s="29" t="s">
        <v>306</v>
      </c>
      <c r="G84">
        <v>2018</v>
      </c>
      <c r="H84" s="29">
        <v>71</v>
      </c>
      <c r="I84" s="3">
        <v>11497828</v>
      </c>
      <c r="J84" s="3">
        <v>0</v>
      </c>
      <c r="K84" s="3">
        <v>11497828</v>
      </c>
      <c r="L84" s="22">
        <v>0.98000012955492088</v>
      </c>
      <c r="M84" s="27">
        <v>103.41549367141258</v>
      </c>
      <c r="N84" s="27">
        <v>21.990804331675861</v>
      </c>
      <c r="P84" s="3"/>
    </row>
    <row r="85" spans="2:16" x14ac:dyDescent="0.2">
      <c r="B85" t="s">
        <v>103</v>
      </c>
      <c r="C85" t="s">
        <v>104</v>
      </c>
      <c r="D85" s="30">
        <v>2017</v>
      </c>
      <c r="E85" t="s">
        <v>305</v>
      </c>
      <c r="F85" s="29" t="s">
        <v>307</v>
      </c>
      <c r="G85">
        <v>2013</v>
      </c>
      <c r="H85" s="29">
        <v>100</v>
      </c>
      <c r="I85" s="3">
        <v>8211352</v>
      </c>
      <c r="J85" s="3">
        <v>0</v>
      </c>
      <c r="K85" s="3">
        <v>8211352</v>
      </c>
      <c r="L85" s="22">
        <v>0.98600073463572069</v>
      </c>
      <c r="M85" s="27">
        <v>91.638908277043882</v>
      </c>
      <c r="N85" s="27">
        <v>18.715844379235037</v>
      </c>
      <c r="P85" s="3"/>
    </row>
    <row r="86" spans="2:16" x14ac:dyDescent="0.2">
      <c r="B86" t="s">
        <v>103</v>
      </c>
      <c r="C86" t="s">
        <v>262</v>
      </c>
      <c r="D86" s="30">
        <v>2017</v>
      </c>
      <c r="E86" t="s">
        <v>305</v>
      </c>
      <c r="F86" s="29" t="s">
        <v>307</v>
      </c>
      <c r="G86">
        <v>2013</v>
      </c>
      <c r="H86" s="29">
        <v>100</v>
      </c>
      <c r="I86" s="3">
        <v>3407490</v>
      </c>
      <c r="J86" s="3">
        <v>0</v>
      </c>
      <c r="K86" s="3">
        <v>3407490</v>
      </c>
      <c r="L86" s="22">
        <v>0.98166874092511924</v>
      </c>
      <c r="M86" s="27">
        <v>61.049978998133163</v>
      </c>
      <c r="N86" s="27">
        <v>12.646248774550793</v>
      </c>
      <c r="P86" s="3"/>
    </row>
    <row r="87" spans="2:16" x14ac:dyDescent="0.2">
      <c r="B87" t="s">
        <v>103</v>
      </c>
      <c r="C87" t="s">
        <v>263</v>
      </c>
      <c r="D87" s="30">
        <v>2019</v>
      </c>
      <c r="E87" t="s">
        <v>305</v>
      </c>
      <c r="F87" s="29" t="s">
        <v>306</v>
      </c>
      <c r="G87">
        <v>2018</v>
      </c>
      <c r="H87" s="29">
        <v>68</v>
      </c>
      <c r="I87" s="3">
        <v>11970857</v>
      </c>
      <c r="J87" s="3">
        <v>0</v>
      </c>
      <c r="K87" s="3">
        <v>11970857</v>
      </c>
      <c r="L87" s="22">
        <v>0.98363656532456856</v>
      </c>
      <c r="M87" s="27">
        <v>126.72386598389483</v>
      </c>
      <c r="N87" s="27">
        <v>26.794915054450598</v>
      </c>
      <c r="P87" s="3"/>
    </row>
    <row r="88" spans="2:16" x14ac:dyDescent="0.2">
      <c r="B88" t="s">
        <v>105</v>
      </c>
      <c r="C88" t="s">
        <v>264</v>
      </c>
      <c r="D88" s="30">
        <v>2019</v>
      </c>
      <c r="E88" t="s">
        <v>305</v>
      </c>
      <c r="F88" s="29" t="s">
        <v>306</v>
      </c>
      <c r="G88">
        <v>2018</v>
      </c>
      <c r="H88" s="29">
        <v>75</v>
      </c>
      <c r="I88" s="3">
        <v>7606407</v>
      </c>
      <c r="J88" s="3">
        <v>0</v>
      </c>
      <c r="K88" s="3">
        <v>7606407</v>
      </c>
      <c r="L88" s="22">
        <v>1</v>
      </c>
      <c r="M88" s="27">
        <v>51.854999999999997</v>
      </c>
      <c r="N88" s="27">
        <v>11.359554893617023</v>
      </c>
      <c r="P88" s="3"/>
    </row>
    <row r="89" spans="2:16" x14ac:dyDescent="0.2">
      <c r="B89" t="s">
        <v>106</v>
      </c>
      <c r="C89" t="s">
        <v>107</v>
      </c>
      <c r="D89" s="30">
        <v>2020</v>
      </c>
      <c r="E89" t="s">
        <v>305</v>
      </c>
      <c r="F89" s="29" t="s">
        <v>306</v>
      </c>
      <c r="G89">
        <v>2018</v>
      </c>
      <c r="H89" s="29">
        <v>87</v>
      </c>
      <c r="I89" s="3">
        <v>3700000</v>
      </c>
      <c r="J89" s="3">
        <v>0</v>
      </c>
      <c r="K89" s="3">
        <v>3700000</v>
      </c>
      <c r="L89" s="22">
        <v>0.92500000000000004</v>
      </c>
      <c r="M89" s="27">
        <v>48.905675000000002</v>
      </c>
      <c r="N89" s="27">
        <v>7.9075194823371797</v>
      </c>
      <c r="P89" s="3"/>
    </row>
    <row r="90" spans="2:16" x14ac:dyDescent="0.2">
      <c r="B90" t="s">
        <v>108</v>
      </c>
      <c r="C90" t="s">
        <v>265</v>
      </c>
      <c r="D90" s="30">
        <v>2020</v>
      </c>
      <c r="E90" t="s">
        <v>305</v>
      </c>
      <c r="F90" s="29" t="s">
        <v>306</v>
      </c>
      <c r="G90">
        <v>2018</v>
      </c>
      <c r="H90" s="29">
        <v>74</v>
      </c>
      <c r="I90" s="3">
        <v>4538111</v>
      </c>
      <c r="J90" s="3">
        <v>0</v>
      </c>
      <c r="K90" s="3">
        <v>4538111</v>
      </c>
      <c r="L90" s="22">
        <v>0.99454547446855135</v>
      </c>
      <c r="M90" s="27">
        <v>31.634502451895681</v>
      </c>
      <c r="N90" s="27">
        <v>6.5867945692561491</v>
      </c>
      <c r="P90" s="3"/>
    </row>
    <row r="91" spans="2:16" x14ac:dyDescent="0.2">
      <c r="B91" t="s">
        <v>109</v>
      </c>
      <c r="C91" t="s">
        <v>110</v>
      </c>
      <c r="D91" s="30">
        <v>2017</v>
      </c>
      <c r="E91" t="s">
        <v>305</v>
      </c>
      <c r="F91" s="29" t="s">
        <v>307</v>
      </c>
      <c r="G91">
        <v>2013</v>
      </c>
      <c r="H91" s="29">
        <v>115</v>
      </c>
      <c r="I91" s="3">
        <v>5000000</v>
      </c>
      <c r="J91" s="3">
        <v>0</v>
      </c>
      <c r="K91" s="3">
        <v>5000000</v>
      </c>
      <c r="L91" s="22">
        <v>1</v>
      </c>
      <c r="M91" s="27">
        <v>134.55199999999999</v>
      </c>
      <c r="N91" s="27">
        <v>23.602830686567167</v>
      </c>
      <c r="P91" s="3"/>
    </row>
    <row r="92" spans="2:16" x14ac:dyDescent="0.2">
      <c r="B92" t="s">
        <v>109</v>
      </c>
      <c r="C92" t="s">
        <v>111</v>
      </c>
      <c r="D92" s="30">
        <v>2017</v>
      </c>
      <c r="E92" t="s">
        <v>305</v>
      </c>
      <c r="F92" s="29" t="s">
        <v>307</v>
      </c>
      <c r="G92">
        <v>2013</v>
      </c>
      <c r="H92" s="29">
        <v>124</v>
      </c>
      <c r="I92" s="3">
        <v>11546499.619999999</v>
      </c>
      <c r="J92" s="3">
        <v>0</v>
      </c>
      <c r="K92" s="3">
        <v>11546499.619999999</v>
      </c>
      <c r="L92" s="22">
        <v>0.91635212101000563</v>
      </c>
      <c r="M92" s="27">
        <v>289.07977091078442</v>
      </c>
      <c r="N92" s="27">
        <v>63.849837400440173</v>
      </c>
      <c r="P92" s="3"/>
    </row>
    <row r="93" spans="2:16" x14ac:dyDescent="0.2">
      <c r="B93" t="s">
        <v>112</v>
      </c>
      <c r="C93" t="s">
        <v>113</v>
      </c>
      <c r="D93" s="30">
        <v>2017</v>
      </c>
      <c r="E93" t="s">
        <v>305</v>
      </c>
      <c r="F93" s="29" t="s">
        <v>307</v>
      </c>
      <c r="G93">
        <v>2013</v>
      </c>
      <c r="H93" s="29">
        <v>127</v>
      </c>
      <c r="I93" s="3">
        <v>7957361.5</v>
      </c>
      <c r="J93" s="3">
        <v>0</v>
      </c>
      <c r="K93" s="3">
        <v>7957361.5</v>
      </c>
      <c r="L93" s="22">
        <v>0.92946451421840137</v>
      </c>
      <c r="M93" s="27">
        <v>157.76563360730589</v>
      </c>
      <c r="N93" s="27">
        <v>31.928759182430944</v>
      </c>
      <c r="P93" s="3"/>
    </row>
    <row r="94" spans="2:16" x14ac:dyDescent="0.2">
      <c r="B94" t="s">
        <v>114</v>
      </c>
      <c r="C94" t="s">
        <v>115</v>
      </c>
      <c r="D94" s="30">
        <v>2017</v>
      </c>
      <c r="E94" t="s">
        <v>305</v>
      </c>
      <c r="F94" s="29" t="s">
        <v>307</v>
      </c>
      <c r="G94">
        <v>2013</v>
      </c>
      <c r="H94" s="29">
        <v>123</v>
      </c>
      <c r="I94" s="3">
        <v>3000000</v>
      </c>
      <c r="J94" s="3">
        <v>0</v>
      </c>
      <c r="K94" s="3">
        <v>3000000</v>
      </c>
      <c r="L94" s="22">
        <v>0.6</v>
      </c>
      <c r="M94" s="27">
        <v>167.47979999999998</v>
      </c>
      <c r="N94" s="27">
        <v>38.771573699999998</v>
      </c>
      <c r="P94" s="3"/>
    </row>
    <row r="95" spans="2:16" x14ac:dyDescent="0.2">
      <c r="B95" t="s">
        <v>189</v>
      </c>
      <c r="C95" t="s">
        <v>266</v>
      </c>
      <c r="D95" s="30">
        <v>2021</v>
      </c>
      <c r="E95" t="s">
        <v>305</v>
      </c>
      <c r="F95" s="29" t="s">
        <v>306</v>
      </c>
      <c r="G95">
        <v>2018</v>
      </c>
      <c r="H95" s="29">
        <v>90</v>
      </c>
      <c r="I95" s="3">
        <v>6650000</v>
      </c>
      <c r="J95" s="3">
        <v>0</v>
      </c>
      <c r="K95" s="3">
        <v>6650000</v>
      </c>
      <c r="L95" s="22">
        <v>0.95</v>
      </c>
      <c r="M95" s="27">
        <v>76.146299999999997</v>
      </c>
      <c r="N95" s="27">
        <v>9.2579582692307678</v>
      </c>
      <c r="P95" s="3"/>
    </row>
    <row r="96" spans="2:16" x14ac:dyDescent="0.2">
      <c r="B96" t="s">
        <v>190</v>
      </c>
      <c r="C96" t="s">
        <v>267</v>
      </c>
      <c r="D96" s="30">
        <v>2020</v>
      </c>
      <c r="E96" t="s">
        <v>305</v>
      </c>
      <c r="F96" s="29" t="s">
        <v>307</v>
      </c>
      <c r="G96">
        <v>2018</v>
      </c>
      <c r="H96" s="29">
        <v>95</v>
      </c>
      <c r="I96" s="3">
        <v>12000000</v>
      </c>
      <c r="J96" s="3">
        <v>0</v>
      </c>
      <c r="K96" s="3">
        <v>12000000</v>
      </c>
      <c r="L96" s="22">
        <v>1</v>
      </c>
      <c r="M96" s="27">
        <v>37.24</v>
      </c>
      <c r="N96" s="27">
        <v>6.2179599999999997</v>
      </c>
      <c r="P96" s="3"/>
    </row>
    <row r="97" spans="2:16" x14ac:dyDescent="0.2">
      <c r="B97" t="s">
        <v>69</v>
      </c>
      <c r="C97" t="s">
        <v>268</v>
      </c>
      <c r="D97" s="30">
        <v>2019</v>
      </c>
      <c r="E97" t="s">
        <v>305</v>
      </c>
      <c r="F97" s="29" t="s">
        <v>306</v>
      </c>
      <c r="G97">
        <v>2018</v>
      </c>
      <c r="H97" s="29">
        <v>88</v>
      </c>
      <c r="I97" s="3">
        <v>4200000</v>
      </c>
      <c r="J97" s="3">
        <v>0</v>
      </c>
      <c r="K97" s="3">
        <v>4200000</v>
      </c>
      <c r="L97" s="22">
        <v>1</v>
      </c>
      <c r="M97" s="27">
        <v>19.824000000000002</v>
      </c>
      <c r="N97" s="27">
        <v>3.846324283464567</v>
      </c>
      <c r="P97" s="3"/>
    </row>
    <row r="98" spans="2:16" x14ac:dyDescent="0.2">
      <c r="B98" t="s">
        <v>117</v>
      </c>
      <c r="C98" t="s">
        <v>118</v>
      </c>
      <c r="D98" s="30">
        <v>2019</v>
      </c>
      <c r="E98" t="s">
        <v>305</v>
      </c>
      <c r="F98" s="29" t="s">
        <v>306</v>
      </c>
      <c r="G98">
        <v>2018</v>
      </c>
      <c r="H98" s="29">
        <v>87</v>
      </c>
      <c r="I98" s="3">
        <v>13324822.439999999</v>
      </c>
      <c r="J98" s="3">
        <v>7675177.5599999987</v>
      </c>
      <c r="K98" s="3">
        <v>21000000</v>
      </c>
      <c r="L98" s="22">
        <v>0.63451535428571426</v>
      </c>
      <c r="M98" s="27">
        <v>59.877310437879999</v>
      </c>
      <c r="N98" s="27">
        <v>12.862929367280291</v>
      </c>
      <c r="P98" s="3"/>
    </row>
    <row r="99" spans="2:16" x14ac:dyDescent="0.2">
      <c r="B99" t="s">
        <v>120</v>
      </c>
      <c r="C99" t="s">
        <v>269</v>
      </c>
      <c r="D99" s="30">
        <v>2020</v>
      </c>
      <c r="E99" t="s">
        <v>305</v>
      </c>
      <c r="F99" s="29" t="s">
        <v>306</v>
      </c>
      <c r="G99">
        <v>2018</v>
      </c>
      <c r="H99" s="29">
        <v>75</v>
      </c>
      <c r="I99" s="3">
        <v>7076448</v>
      </c>
      <c r="J99" s="3">
        <v>0</v>
      </c>
      <c r="K99" s="3">
        <v>7076448</v>
      </c>
      <c r="L99" s="22">
        <v>0.98800010499279844</v>
      </c>
      <c r="M99" s="27">
        <v>46.683004960909727</v>
      </c>
      <c r="N99" s="27">
        <v>14.705146562686563</v>
      </c>
      <c r="P99" s="3"/>
    </row>
    <row r="100" spans="2:16" x14ac:dyDescent="0.2">
      <c r="B100" t="s">
        <v>120</v>
      </c>
      <c r="C100" t="s">
        <v>270</v>
      </c>
      <c r="D100" s="30">
        <v>2020</v>
      </c>
      <c r="E100" t="s">
        <v>305</v>
      </c>
      <c r="F100" s="29" t="s">
        <v>306</v>
      </c>
      <c r="G100">
        <v>2018</v>
      </c>
      <c r="H100" s="29">
        <v>70</v>
      </c>
      <c r="I100" s="3">
        <v>6307703</v>
      </c>
      <c r="J100" s="3">
        <v>0</v>
      </c>
      <c r="K100" s="3">
        <v>6307703</v>
      </c>
      <c r="L100" s="22">
        <v>0.98800027504917132</v>
      </c>
      <c r="M100" s="27">
        <v>61.967377251084031</v>
      </c>
      <c r="N100" s="27">
        <v>13.425576544654305</v>
      </c>
      <c r="P100" s="3"/>
    </row>
    <row r="101" spans="2:16" x14ac:dyDescent="0.2">
      <c r="B101" t="s">
        <v>191</v>
      </c>
      <c r="C101" t="s">
        <v>271</v>
      </c>
      <c r="D101" s="30">
        <v>2021</v>
      </c>
      <c r="E101" t="s">
        <v>305</v>
      </c>
      <c r="F101" s="29" t="s">
        <v>306</v>
      </c>
      <c r="G101">
        <v>2018</v>
      </c>
      <c r="H101" s="29">
        <v>78</v>
      </c>
      <c r="I101" s="3">
        <v>13000000</v>
      </c>
      <c r="J101" s="3">
        <v>0</v>
      </c>
      <c r="K101" s="3">
        <v>13000000</v>
      </c>
      <c r="L101" s="22">
        <v>1</v>
      </c>
      <c r="M101" s="27">
        <v>234.762</v>
      </c>
      <c r="N101" s="27">
        <v>57.276531172413783</v>
      </c>
      <c r="P101" s="3"/>
    </row>
    <row r="102" spans="2:16" x14ac:dyDescent="0.2">
      <c r="B102" t="s">
        <v>121</v>
      </c>
      <c r="C102" t="s">
        <v>272</v>
      </c>
      <c r="D102" s="30">
        <v>2020</v>
      </c>
      <c r="E102" t="s">
        <v>305</v>
      </c>
      <c r="F102" s="29" t="s">
        <v>306</v>
      </c>
      <c r="G102">
        <v>2018</v>
      </c>
      <c r="H102" s="29">
        <v>61</v>
      </c>
      <c r="I102" s="3">
        <v>6749681</v>
      </c>
      <c r="J102" s="3">
        <v>0</v>
      </c>
      <c r="K102" s="3">
        <v>6749681</v>
      </c>
      <c r="L102" s="22">
        <v>1</v>
      </c>
      <c r="M102" s="27">
        <v>104.92489999999999</v>
      </c>
      <c r="N102" s="27">
        <v>24.046746873611109</v>
      </c>
      <c r="P102" s="3"/>
    </row>
    <row r="103" spans="2:16" x14ac:dyDescent="0.2">
      <c r="B103" t="s">
        <v>121</v>
      </c>
      <c r="C103" t="s">
        <v>273</v>
      </c>
      <c r="D103" s="30">
        <v>2020</v>
      </c>
      <c r="E103" t="s">
        <v>305</v>
      </c>
      <c r="F103" s="29" t="s">
        <v>306</v>
      </c>
      <c r="G103">
        <v>2018</v>
      </c>
      <c r="H103" s="29">
        <v>59</v>
      </c>
      <c r="I103" s="3">
        <v>5872900</v>
      </c>
      <c r="J103" s="3">
        <v>0</v>
      </c>
      <c r="K103" s="3">
        <v>5872900</v>
      </c>
      <c r="L103" s="22">
        <v>1</v>
      </c>
      <c r="M103" s="27">
        <v>89.248999999999995</v>
      </c>
      <c r="N103" s="27">
        <v>20.448220885714285</v>
      </c>
      <c r="P103" s="3"/>
    </row>
    <row r="104" spans="2:16" x14ac:dyDescent="0.2">
      <c r="B104" t="s">
        <v>121</v>
      </c>
      <c r="C104" t="s">
        <v>274</v>
      </c>
      <c r="D104" s="30">
        <v>2020</v>
      </c>
      <c r="E104" t="s">
        <v>305</v>
      </c>
      <c r="F104" s="29" t="s">
        <v>306</v>
      </c>
      <c r="G104">
        <v>2018</v>
      </c>
      <c r="H104" s="29" t="s">
        <v>322</v>
      </c>
      <c r="I104" s="3">
        <v>8269750</v>
      </c>
      <c r="J104" s="3">
        <v>0</v>
      </c>
      <c r="K104" s="3">
        <v>8269750</v>
      </c>
      <c r="L104" s="22">
        <v>1</v>
      </c>
      <c r="M104" s="27">
        <v>90.344999999999999</v>
      </c>
      <c r="N104" s="27">
        <v>19.678116780030724</v>
      </c>
      <c r="P104" s="3"/>
    </row>
    <row r="105" spans="2:16" x14ac:dyDescent="0.2">
      <c r="B105" t="s">
        <v>121</v>
      </c>
      <c r="C105" t="s">
        <v>275</v>
      </c>
      <c r="D105" s="30">
        <v>2021</v>
      </c>
      <c r="E105" t="s">
        <v>305</v>
      </c>
      <c r="F105" s="29" t="s">
        <v>306</v>
      </c>
      <c r="G105">
        <v>2018</v>
      </c>
      <c r="H105" s="29">
        <v>68</v>
      </c>
      <c r="I105" s="3">
        <v>1184000</v>
      </c>
      <c r="J105" s="3">
        <v>2763632</v>
      </c>
      <c r="K105" s="3">
        <v>3947632</v>
      </c>
      <c r="L105" s="22">
        <v>0.29992663956518745</v>
      </c>
      <c r="M105" s="27">
        <v>12.490744831331796</v>
      </c>
      <c r="N105" s="27">
        <v>2.678271184345451</v>
      </c>
      <c r="P105" s="3"/>
    </row>
    <row r="106" spans="2:16" x14ac:dyDescent="0.2">
      <c r="B106" t="s">
        <v>121</v>
      </c>
      <c r="C106" t="s">
        <v>276</v>
      </c>
      <c r="D106" s="30">
        <v>2021</v>
      </c>
      <c r="E106" t="s">
        <v>305</v>
      </c>
      <c r="F106" s="29" t="s">
        <v>306</v>
      </c>
      <c r="G106">
        <v>2018</v>
      </c>
      <c r="H106" s="29">
        <v>62</v>
      </c>
      <c r="I106" s="3">
        <v>1467750</v>
      </c>
      <c r="J106" s="3">
        <v>5871000</v>
      </c>
      <c r="K106" s="3">
        <v>7338750</v>
      </c>
      <c r="L106" s="22">
        <v>0.2</v>
      </c>
      <c r="M106" s="27">
        <v>359</v>
      </c>
      <c r="N106" s="27">
        <v>10.55725925925926</v>
      </c>
      <c r="P106" s="3"/>
    </row>
    <row r="107" spans="2:16" x14ac:dyDescent="0.2">
      <c r="B107" t="s">
        <v>121</v>
      </c>
      <c r="C107" t="s">
        <v>277</v>
      </c>
      <c r="D107" s="30">
        <v>2021</v>
      </c>
      <c r="E107" t="s">
        <v>305</v>
      </c>
      <c r="F107" s="29" t="s">
        <v>306</v>
      </c>
      <c r="G107">
        <v>2018</v>
      </c>
      <c r="H107" s="29" t="s">
        <v>323</v>
      </c>
      <c r="I107" s="3">
        <v>526650</v>
      </c>
      <c r="J107" s="3">
        <v>2984373</v>
      </c>
      <c r="K107" s="3">
        <v>3511023</v>
      </c>
      <c r="L107" s="22">
        <v>0.14999901738040453</v>
      </c>
      <c r="M107" s="27">
        <v>4.9875123276036648</v>
      </c>
      <c r="N107" s="27">
        <v>0.93582667685372212</v>
      </c>
      <c r="P107" s="3"/>
    </row>
    <row r="108" spans="2:16" x14ac:dyDescent="0.2">
      <c r="B108" t="s">
        <v>192</v>
      </c>
      <c r="C108" t="s">
        <v>278</v>
      </c>
      <c r="D108" s="30">
        <v>2021</v>
      </c>
      <c r="E108" t="s">
        <v>305</v>
      </c>
      <c r="F108" s="29" t="s">
        <v>306</v>
      </c>
      <c r="G108">
        <v>2018</v>
      </c>
      <c r="H108" s="29">
        <v>83</v>
      </c>
      <c r="I108" s="3">
        <v>4500000</v>
      </c>
      <c r="J108" s="3">
        <v>0</v>
      </c>
      <c r="K108" s="3">
        <v>4500000</v>
      </c>
      <c r="L108" s="22">
        <v>0.9</v>
      </c>
      <c r="M108" s="27">
        <v>70.854300000000009</v>
      </c>
      <c r="N108" s="27">
        <v>22.319104500000002</v>
      </c>
      <c r="P108" s="3"/>
    </row>
    <row r="109" spans="2:16" x14ac:dyDescent="0.2">
      <c r="B109" t="s">
        <v>70</v>
      </c>
      <c r="C109" t="s">
        <v>71</v>
      </c>
      <c r="D109" s="30">
        <v>2017</v>
      </c>
      <c r="E109" t="s">
        <v>305</v>
      </c>
      <c r="F109" s="29" t="s">
        <v>307</v>
      </c>
      <c r="G109">
        <v>2013</v>
      </c>
      <c r="H109" s="29">
        <v>102</v>
      </c>
      <c r="I109" s="3">
        <v>14112233.149999999</v>
      </c>
      <c r="J109" s="3">
        <v>0</v>
      </c>
      <c r="K109" s="3">
        <v>14112233.149999999</v>
      </c>
      <c r="L109" s="22">
        <v>0.908471592610267</v>
      </c>
      <c r="M109" s="27">
        <v>462.14676693358371</v>
      </c>
      <c r="N109" s="27">
        <v>175.21524423675271</v>
      </c>
      <c r="P109" s="3"/>
    </row>
    <row r="110" spans="2:16" x14ac:dyDescent="0.2">
      <c r="B110" t="s">
        <v>122</v>
      </c>
      <c r="C110" t="s">
        <v>123</v>
      </c>
      <c r="D110" s="30">
        <v>2020</v>
      </c>
      <c r="E110" t="s">
        <v>305</v>
      </c>
      <c r="F110" s="29" t="s">
        <v>306</v>
      </c>
      <c r="G110">
        <v>2018</v>
      </c>
      <c r="H110" s="29">
        <v>89</v>
      </c>
      <c r="I110" s="3">
        <v>3200000</v>
      </c>
      <c r="J110" s="3">
        <v>0</v>
      </c>
      <c r="K110" s="3">
        <v>3200000</v>
      </c>
      <c r="L110" s="22">
        <v>1</v>
      </c>
      <c r="M110" s="27">
        <v>15.95</v>
      </c>
      <c r="N110" s="27">
        <v>4.3251403614457828</v>
      </c>
      <c r="P110" s="3"/>
    </row>
    <row r="111" spans="2:16" x14ac:dyDescent="0.2">
      <c r="B111" t="s">
        <v>124</v>
      </c>
      <c r="C111" t="s">
        <v>125</v>
      </c>
      <c r="D111" s="30">
        <v>2017</v>
      </c>
      <c r="E111" t="s">
        <v>305</v>
      </c>
      <c r="F111" s="29" t="s">
        <v>307</v>
      </c>
      <c r="G111">
        <v>2013</v>
      </c>
      <c r="H111" s="29">
        <v>138</v>
      </c>
      <c r="I111" s="3">
        <v>4982392</v>
      </c>
      <c r="J111" s="3">
        <v>0</v>
      </c>
      <c r="K111" s="3">
        <v>4982392</v>
      </c>
      <c r="L111" s="22">
        <v>0.98400126397282461</v>
      </c>
      <c r="M111" s="27">
        <v>316.15960611446855</v>
      </c>
      <c r="N111" s="27">
        <v>69.890434139546912</v>
      </c>
      <c r="P111" s="3"/>
    </row>
    <row r="112" spans="2:16" x14ac:dyDescent="0.2">
      <c r="B112" t="s">
        <v>126</v>
      </c>
      <c r="C112" t="s">
        <v>279</v>
      </c>
      <c r="D112" s="30">
        <v>2019</v>
      </c>
      <c r="E112" t="s">
        <v>305</v>
      </c>
      <c r="F112" s="29" t="s">
        <v>306</v>
      </c>
      <c r="G112">
        <v>2018</v>
      </c>
      <c r="H112" s="29">
        <v>72</v>
      </c>
      <c r="I112" s="3">
        <v>6312810</v>
      </c>
      <c r="J112" s="3">
        <v>0</v>
      </c>
      <c r="K112" s="3">
        <v>6312810</v>
      </c>
      <c r="L112" s="22">
        <v>0.99333346655805177</v>
      </c>
      <c r="M112" s="27">
        <v>45.683406127004801</v>
      </c>
      <c r="N112" s="27">
        <v>14.390272930006512</v>
      </c>
      <c r="P112" s="3"/>
    </row>
    <row r="113" spans="2:16" x14ac:dyDescent="0.2">
      <c r="B113" t="s">
        <v>193</v>
      </c>
      <c r="C113" t="s">
        <v>280</v>
      </c>
      <c r="D113" s="30">
        <v>2021</v>
      </c>
      <c r="E113" t="s">
        <v>305</v>
      </c>
      <c r="F113" s="29" t="s">
        <v>306</v>
      </c>
      <c r="G113">
        <v>2018</v>
      </c>
      <c r="H113" s="29">
        <v>86</v>
      </c>
      <c r="I113" s="3">
        <v>3170552.28</v>
      </c>
      <c r="J113" s="3">
        <v>0</v>
      </c>
      <c r="K113" s="3">
        <v>3170552.28</v>
      </c>
      <c r="L113" s="22">
        <v>0.96077341818181816</v>
      </c>
      <c r="M113" s="27">
        <v>17.822346907272728</v>
      </c>
      <c r="N113" s="27">
        <v>5.6140392757909092</v>
      </c>
      <c r="P113" s="3"/>
    </row>
    <row r="114" spans="2:16" x14ac:dyDescent="0.2">
      <c r="B114" t="s">
        <v>72</v>
      </c>
      <c r="C114" t="s">
        <v>73</v>
      </c>
      <c r="D114" s="30">
        <v>2019</v>
      </c>
      <c r="E114" t="s">
        <v>305</v>
      </c>
      <c r="F114" s="29" t="s">
        <v>306</v>
      </c>
      <c r="G114">
        <v>2018</v>
      </c>
      <c r="H114" s="29">
        <v>79</v>
      </c>
      <c r="I114" s="3">
        <v>12721802.779999999</v>
      </c>
      <c r="J114" s="3">
        <v>0</v>
      </c>
      <c r="K114" s="3">
        <v>12721802.779999999</v>
      </c>
      <c r="L114" s="22">
        <v>0.99698514447789444</v>
      </c>
      <c r="M114" s="27">
        <v>255.40665732720254</v>
      </c>
      <c r="N114" s="27">
        <v>78.436728710748781</v>
      </c>
      <c r="P114" s="3"/>
    </row>
    <row r="115" spans="2:16" x14ac:dyDescent="0.2">
      <c r="B115" t="s">
        <v>153</v>
      </c>
      <c r="C115" t="s">
        <v>130</v>
      </c>
      <c r="D115" s="30">
        <v>2019</v>
      </c>
      <c r="E115" t="s">
        <v>305</v>
      </c>
      <c r="F115" s="29" t="s">
        <v>306</v>
      </c>
      <c r="G115">
        <v>2018</v>
      </c>
      <c r="H115" s="29">
        <v>83</v>
      </c>
      <c r="I115" s="3">
        <v>3884115.84</v>
      </c>
      <c r="J115" s="3">
        <v>0</v>
      </c>
      <c r="K115" s="3">
        <v>3884115.84</v>
      </c>
      <c r="L115" s="22">
        <v>0.96779171847700796</v>
      </c>
      <c r="M115" s="27">
        <v>24.793856035662465</v>
      </c>
      <c r="N115" s="27">
        <v>7.8100646512336764</v>
      </c>
      <c r="P115" s="3"/>
    </row>
    <row r="116" spans="2:16" x14ac:dyDescent="0.2">
      <c r="B116" t="s">
        <v>194</v>
      </c>
      <c r="C116" t="s">
        <v>281</v>
      </c>
      <c r="D116" s="30">
        <v>2021</v>
      </c>
      <c r="E116" t="s">
        <v>305</v>
      </c>
      <c r="F116" s="29" t="s">
        <v>306</v>
      </c>
      <c r="G116">
        <v>2018</v>
      </c>
      <c r="H116" s="29">
        <v>72</v>
      </c>
      <c r="I116" s="3">
        <v>18302463.850000001</v>
      </c>
      <c r="J116" s="3">
        <v>6697536.1499999985</v>
      </c>
      <c r="K116" s="3">
        <v>25000000</v>
      </c>
      <c r="L116" s="22">
        <v>0.73209855400000001</v>
      </c>
      <c r="M116" s="27">
        <v>166.30848579680722</v>
      </c>
      <c r="N116" s="27">
        <v>33.871494940616401</v>
      </c>
      <c r="P116" s="3"/>
    </row>
    <row r="117" spans="2:16" x14ac:dyDescent="0.2">
      <c r="B117" t="s">
        <v>131</v>
      </c>
      <c r="C117" t="s">
        <v>282</v>
      </c>
      <c r="D117" s="30">
        <v>2020</v>
      </c>
      <c r="E117" t="s">
        <v>305</v>
      </c>
      <c r="F117" s="29" t="s">
        <v>306</v>
      </c>
      <c r="G117">
        <v>2018</v>
      </c>
      <c r="H117" s="29">
        <v>72</v>
      </c>
      <c r="I117" s="3">
        <v>3600000</v>
      </c>
      <c r="J117" s="3">
        <v>967050</v>
      </c>
      <c r="K117" s="3">
        <v>4567050</v>
      </c>
      <c r="L117" s="22">
        <v>0.7882550004926594</v>
      </c>
      <c r="M117" s="27">
        <v>34.875554241797225</v>
      </c>
      <c r="N117" s="27">
        <v>10.985799586166126</v>
      </c>
      <c r="P117" s="3"/>
    </row>
    <row r="118" spans="2:16" x14ac:dyDescent="0.2">
      <c r="B118" t="s">
        <v>132</v>
      </c>
      <c r="C118" t="s">
        <v>283</v>
      </c>
      <c r="D118" s="30">
        <v>2020</v>
      </c>
      <c r="E118" t="s">
        <v>305</v>
      </c>
      <c r="F118" s="29" t="s">
        <v>306</v>
      </c>
      <c r="G118">
        <v>2018</v>
      </c>
      <c r="H118" s="29">
        <v>73</v>
      </c>
      <c r="I118" s="3">
        <v>6361400</v>
      </c>
      <c r="J118" s="3">
        <v>0</v>
      </c>
      <c r="K118" s="3">
        <v>6361400</v>
      </c>
      <c r="L118" s="22">
        <v>1</v>
      </c>
      <c r="M118" s="27">
        <v>47.396000000000001</v>
      </c>
      <c r="N118" s="27">
        <v>8.8440936000000008</v>
      </c>
      <c r="P118" s="3"/>
    </row>
    <row r="119" spans="2:16" x14ac:dyDescent="0.2">
      <c r="B119" t="s">
        <v>132</v>
      </c>
      <c r="C119" t="s">
        <v>284</v>
      </c>
      <c r="D119" s="30">
        <v>2019</v>
      </c>
      <c r="E119" t="s">
        <v>305</v>
      </c>
      <c r="F119" s="29" t="s">
        <v>306</v>
      </c>
      <c r="G119">
        <v>2018</v>
      </c>
      <c r="H119" s="29" t="s">
        <v>324</v>
      </c>
      <c r="I119" s="3">
        <v>14894550</v>
      </c>
      <c r="J119" s="3">
        <v>0</v>
      </c>
      <c r="K119" s="3">
        <v>14894550</v>
      </c>
      <c r="L119" s="22">
        <v>1</v>
      </c>
      <c r="M119" s="27">
        <v>99.397000000000006</v>
      </c>
      <c r="N119" s="27">
        <v>31.310055000000002</v>
      </c>
      <c r="P119" s="3"/>
    </row>
    <row r="120" spans="2:16" x14ac:dyDescent="0.2">
      <c r="B120" t="s">
        <v>132</v>
      </c>
      <c r="C120" t="s">
        <v>285</v>
      </c>
      <c r="D120" s="30">
        <v>2019</v>
      </c>
      <c r="E120" t="s">
        <v>305</v>
      </c>
      <c r="F120" s="29" t="s">
        <v>307</v>
      </c>
      <c r="G120">
        <v>2018</v>
      </c>
      <c r="H120" s="29">
        <v>84</v>
      </c>
      <c r="I120" s="3">
        <v>8244220</v>
      </c>
      <c r="J120" s="3">
        <v>0</v>
      </c>
      <c r="K120" s="3">
        <v>8244220</v>
      </c>
      <c r="L120" s="22">
        <v>0.99333337349615336</v>
      </c>
      <c r="M120" s="27">
        <v>12.426600502436878</v>
      </c>
      <c r="N120" s="27">
        <v>2.7570324999348896</v>
      </c>
      <c r="P120" s="3"/>
    </row>
    <row r="121" spans="2:16" x14ac:dyDescent="0.2">
      <c r="B121" t="s">
        <v>132</v>
      </c>
      <c r="C121" t="s">
        <v>286</v>
      </c>
      <c r="D121" s="30">
        <v>2021</v>
      </c>
      <c r="E121" t="s">
        <v>305</v>
      </c>
      <c r="F121" s="29" t="s">
        <v>306</v>
      </c>
      <c r="G121">
        <v>2018</v>
      </c>
      <c r="H121" s="29">
        <v>75</v>
      </c>
      <c r="I121" s="3">
        <v>2625000</v>
      </c>
      <c r="J121" s="3">
        <v>1625000</v>
      </c>
      <c r="K121" s="3">
        <v>4250000</v>
      </c>
      <c r="L121" s="22">
        <v>0.61764705882352944</v>
      </c>
      <c r="M121" s="27">
        <v>23.725985294117645</v>
      </c>
      <c r="N121" s="27">
        <v>4.8710378239619372</v>
      </c>
    </row>
    <row r="122" spans="2:16" x14ac:dyDescent="0.2">
      <c r="B122" t="s">
        <v>195</v>
      </c>
      <c r="C122" t="s">
        <v>287</v>
      </c>
      <c r="D122" s="30">
        <v>2020</v>
      </c>
      <c r="E122" t="s">
        <v>305</v>
      </c>
      <c r="F122" s="29" t="s">
        <v>306</v>
      </c>
      <c r="G122">
        <v>2018</v>
      </c>
      <c r="H122" s="29">
        <v>75</v>
      </c>
      <c r="I122" s="3">
        <v>6024814.9000000004</v>
      </c>
      <c r="J122" s="3">
        <v>2472497.0999999996</v>
      </c>
      <c r="K122" s="3">
        <v>8497312</v>
      </c>
      <c r="L122" s="22">
        <v>0.70515857191931341</v>
      </c>
      <c r="M122" s="27">
        <v>46.720281182514114</v>
      </c>
      <c r="N122" s="27">
        <v>14.473067105070699</v>
      </c>
    </row>
    <row r="123" spans="2:16" x14ac:dyDescent="0.2">
      <c r="B123" t="s">
        <v>134</v>
      </c>
      <c r="C123" t="s">
        <v>288</v>
      </c>
      <c r="D123" s="30">
        <v>2018</v>
      </c>
      <c r="E123" t="s">
        <v>305</v>
      </c>
      <c r="F123" s="29" t="s">
        <v>306</v>
      </c>
      <c r="G123">
        <v>2018</v>
      </c>
      <c r="H123" s="29">
        <v>84</v>
      </c>
      <c r="I123" s="3">
        <v>1650000</v>
      </c>
      <c r="J123" s="3">
        <v>0</v>
      </c>
      <c r="K123" s="3">
        <v>1650000</v>
      </c>
      <c r="L123" s="22">
        <v>0.82499999999999996</v>
      </c>
      <c r="M123" s="27">
        <v>41.612174999999993</v>
      </c>
      <c r="N123" s="27">
        <v>13.107835124999999</v>
      </c>
    </row>
    <row r="124" spans="2:16" x14ac:dyDescent="0.2">
      <c r="B124" t="s">
        <v>136</v>
      </c>
      <c r="C124" t="s">
        <v>137</v>
      </c>
      <c r="D124" s="30">
        <v>2016</v>
      </c>
      <c r="E124" t="s">
        <v>305</v>
      </c>
      <c r="F124" s="29" t="s">
        <v>307</v>
      </c>
      <c r="G124">
        <v>2013</v>
      </c>
      <c r="H124" s="29">
        <v>101</v>
      </c>
      <c r="I124" s="3">
        <v>10585370</v>
      </c>
      <c r="J124" s="3">
        <v>0</v>
      </c>
      <c r="K124" s="3">
        <v>10585370</v>
      </c>
      <c r="L124" s="22">
        <v>0.75609785714285715</v>
      </c>
      <c r="M124" s="27">
        <v>323.19780952499997</v>
      </c>
      <c r="N124" s="27">
        <v>81.922139509073688</v>
      </c>
    </row>
    <row r="125" spans="2:16" x14ac:dyDescent="0.2">
      <c r="B125" t="s">
        <v>138</v>
      </c>
      <c r="C125" t="s">
        <v>245</v>
      </c>
      <c r="D125" s="30">
        <v>2019</v>
      </c>
      <c r="E125" t="s">
        <v>305</v>
      </c>
      <c r="F125" s="29" t="s">
        <v>307</v>
      </c>
      <c r="G125">
        <v>2018</v>
      </c>
      <c r="H125" s="29">
        <v>76</v>
      </c>
      <c r="I125" s="3">
        <v>10029985</v>
      </c>
      <c r="J125" s="3">
        <v>0</v>
      </c>
      <c r="K125" s="3">
        <v>10029985</v>
      </c>
      <c r="L125" s="22">
        <v>0.99333336634545866</v>
      </c>
      <c r="M125" s="27">
        <v>135.39392049963851</v>
      </c>
      <c r="N125" s="27">
        <v>28.097589838340824</v>
      </c>
    </row>
    <row r="126" spans="2:16" x14ac:dyDescent="0.2">
      <c r="B126" t="s">
        <v>141</v>
      </c>
      <c r="C126" t="s">
        <v>142</v>
      </c>
      <c r="D126" s="30">
        <v>2019</v>
      </c>
      <c r="E126" t="s">
        <v>305</v>
      </c>
      <c r="F126" s="29" t="s">
        <v>306</v>
      </c>
      <c r="G126">
        <v>2018</v>
      </c>
      <c r="H126" s="29">
        <v>85</v>
      </c>
      <c r="I126" s="3">
        <v>6008031.5599999996</v>
      </c>
      <c r="J126" s="3">
        <v>0</v>
      </c>
      <c r="K126" s="3">
        <v>6008031.5599999996</v>
      </c>
      <c r="L126" s="22">
        <v>0.98406830286555613</v>
      </c>
      <c r="M126" s="27">
        <v>32.273504060778777</v>
      </c>
      <c r="N126" s="27">
        <v>5.2248966370917707</v>
      </c>
    </row>
    <row r="127" spans="2:16" x14ac:dyDescent="0.2">
      <c r="B127" t="s">
        <v>74</v>
      </c>
      <c r="C127" t="s">
        <v>75</v>
      </c>
      <c r="D127" s="30">
        <v>2019</v>
      </c>
      <c r="E127" t="s">
        <v>305</v>
      </c>
      <c r="F127" s="29" t="s">
        <v>306</v>
      </c>
      <c r="G127">
        <v>2018</v>
      </c>
      <c r="H127" s="29">
        <v>73</v>
      </c>
      <c r="I127" s="3">
        <v>11358975</v>
      </c>
      <c r="J127" s="3">
        <v>0</v>
      </c>
      <c r="K127" s="3">
        <v>11358975</v>
      </c>
      <c r="L127" s="22">
        <v>0.94658125000000004</v>
      </c>
      <c r="M127" s="27">
        <v>177.11481768749999</v>
      </c>
      <c r="N127" s="27">
        <v>26.594058231562499</v>
      </c>
    </row>
    <row r="128" spans="2:16" x14ac:dyDescent="0.2">
      <c r="B128" t="s">
        <v>196</v>
      </c>
      <c r="C128" t="s">
        <v>289</v>
      </c>
      <c r="D128" s="30">
        <v>2021</v>
      </c>
      <c r="E128" t="s">
        <v>305</v>
      </c>
      <c r="F128" s="29" t="s">
        <v>306</v>
      </c>
      <c r="G128">
        <v>2018</v>
      </c>
      <c r="H128" s="29">
        <v>90</v>
      </c>
      <c r="I128" s="3">
        <v>0</v>
      </c>
      <c r="J128" s="28"/>
      <c r="K128" s="3">
        <v>0</v>
      </c>
      <c r="L128" s="22">
        <v>0</v>
      </c>
      <c r="M128" s="27">
        <v>0</v>
      </c>
      <c r="N128" s="27">
        <v>0</v>
      </c>
    </row>
    <row r="129" spans="2:14" x14ac:dyDescent="0.2">
      <c r="B129" t="s">
        <v>197</v>
      </c>
      <c r="C129" t="s">
        <v>290</v>
      </c>
      <c r="D129" s="30">
        <v>2021</v>
      </c>
      <c r="E129" t="s">
        <v>305</v>
      </c>
      <c r="F129" s="29" t="s">
        <v>306</v>
      </c>
      <c r="G129">
        <v>2018</v>
      </c>
      <c r="H129" s="29">
        <v>90</v>
      </c>
      <c r="I129" s="3">
        <v>0</v>
      </c>
      <c r="J129" s="28"/>
      <c r="K129" s="3">
        <v>0</v>
      </c>
      <c r="L129" s="22">
        <v>0</v>
      </c>
      <c r="M129" s="27">
        <v>0</v>
      </c>
      <c r="N129" s="27">
        <v>0</v>
      </c>
    </row>
    <row r="130" spans="2:14" x14ac:dyDescent="0.2">
      <c r="B130" t="s">
        <v>198</v>
      </c>
      <c r="C130" t="s">
        <v>291</v>
      </c>
      <c r="D130" s="30">
        <v>2021</v>
      </c>
      <c r="E130" t="s">
        <v>305</v>
      </c>
      <c r="F130" s="29" t="s">
        <v>306</v>
      </c>
      <c r="G130">
        <v>2018</v>
      </c>
      <c r="H130" s="29">
        <v>90</v>
      </c>
      <c r="I130" s="3">
        <v>0</v>
      </c>
      <c r="J130" s="28"/>
      <c r="K130" s="3">
        <v>0</v>
      </c>
      <c r="L130" s="22">
        <v>0</v>
      </c>
      <c r="M130" s="27">
        <v>0</v>
      </c>
      <c r="N130" s="27">
        <v>0</v>
      </c>
    </row>
    <row r="131" spans="2:14" x14ac:dyDescent="0.2">
      <c r="B131" t="s">
        <v>186</v>
      </c>
      <c r="C131" t="s">
        <v>292</v>
      </c>
      <c r="D131" s="30">
        <v>2021</v>
      </c>
      <c r="E131" t="s">
        <v>305</v>
      </c>
      <c r="F131" s="29" t="s">
        <v>306</v>
      </c>
      <c r="G131">
        <v>2018</v>
      </c>
      <c r="H131" s="29">
        <v>74</v>
      </c>
      <c r="I131" s="3">
        <v>0</v>
      </c>
      <c r="J131" s="28">
        <v>11807450</v>
      </c>
      <c r="K131" s="3">
        <v>11807450</v>
      </c>
      <c r="L131" s="22">
        <v>0</v>
      </c>
      <c r="M131" s="27">
        <v>0</v>
      </c>
      <c r="N131" s="27">
        <v>0</v>
      </c>
    </row>
    <row r="132" spans="2:14" x14ac:dyDescent="0.2">
      <c r="B132" t="s">
        <v>199</v>
      </c>
      <c r="C132" t="s">
        <v>293</v>
      </c>
      <c r="D132" s="30">
        <v>2021</v>
      </c>
      <c r="E132" t="s">
        <v>305</v>
      </c>
      <c r="F132" s="29" t="s">
        <v>306</v>
      </c>
      <c r="G132">
        <v>2018</v>
      </c>
      <c r="H132" s="29">
        <v>72</v>
      </c>
      <c r="I132" s="3">
        <v>0</v>
      </c>
      <c r="J132" s="28">
        <v>15579000</v>
      </c>
      <c r="K132" s="3">
        <v>15579000</v>
      </c>
      <c r="L132" s="22">
        <v>0</v>
      </c>
      <c r="M132" s="27">
        <v>0</v>
      </c>
      <c r="N132" s="27">
        <v>0</v>
      </c>
    </row>
    <row r="133" spans="2:14" x14ac:dyDescent="0.2">
      <c r="B133" t="s">
        <v>97</v>
      </c>
      <c r="C133" t="s">
        <v>98</v>
      </c>
      <c r="D133" s="30">
        <v>2017</v>
      </c>
      <c r="E133" t="s">
        <v>305</v>
      </c>
      <c r="F133" s="29" t="s">
        <v>307</v>
      </c>
      <c r="G133">
        <v>2013</v>
      </c>
      <c r="H133" s="29" t="s">
        <v>325</v>
      </c>
      <c r="I133" s="3">
        <v>20000000</v>
      </c>
      <c r="J133" s="28">
        <v>0</v>
      </c>
      <c r="K133" s="3">
        <v>20000000</v>
      </c>
      <c r="L133" s="22">
        <v>1</v>
      </c>
      <c r="M133" s="27">
        <v>743.44100000000003</v>
      </c>
      <c r="N133" s="27">
        <v>160.50972886813187</v>
      </c>
    </row>
    <row r="134" spans="2:14" x14ac:dyDescent="0.2">
      <c r="B134" t="s">
        <v>139</v>
      </c>
      <c r="C134" t="s">
        <v>294</v>
      </c>
      <c r="D134" s="30">
        <v>2018</v>
      </c>
      <c r="E134" t="s">
        <v>305</v>
      </c>
      <c r="F134" s="29" t="s">
        <v>307</v>
      </c>
      <c r="G134">
        <v>2018</v>
      </c>
      <c r="H134" s="29">
        <v>77</v>
      </c>
      <c r="I134" s="3">
        <v>18497034</v>
      </c>
      <c r="J134" s="28">
        <v>0</v>
      </c>
      <c r="K134" s="3">
        <v>18497034</v>
      </c>
      <c r="L134" s="22">
        <v>0.96400023139715407</v>
      </c>
      <c r="M134" s="27">
        <v>410.22798487050352</v>
      </c>
      <c r="N134" s="27">
        <v>84.66147822829025</v>
      </c>
    </row>
    <row r="135" spans="2:14" x14ac:dyDescent="0.2">
      <c r="B135" t="s">
        <v>128</v>
      </c>
      <c r="C135" t="s">
        <v>129</v>
      </c>
      <c r="D135" s="30">
        <v>2018</v>
      </c>
      <c r="E135" t="s">
        <v>305</v>
      </c>
      <c r="F135" s="29" t="s">
        <v>326</v>
      </c>
      <c r="G135">
        <v>0</v>
      </c>
      <c r="H135" s="29" t="s">
        <v>321</v>
      </c>
      <c r="I135" s="3">
        <v>4207795</v>
      </c>
      <c r="J135" s="28">
        <v>0</v>
      </c>
      <c r="K135" s="3">
        <v>4207795</v>
      </c>
      <c r="L135" s="22">
        <v>0.93506555555555559</v>
      </c>
      <c r="M135" s="27">
        <v>1678.4426722222222</v>
      </c>
      <c r="N135" s="27">
        <v>444.22782724814823</v>
      </c>
    </row>
    <row r="136" spans="2:14" x14ac:dyDescent="0.2">
      <c r="B136" t="s">
        <v>119</v>
      </c>
      <c r="C136" t="s">
        <v>295</v>
      </c>
      <c r="D136" s="30">
        <v>2020</v>
      </c>
      <c r="E136" t="s">
        <v>305</v>
      </c>
      <c r="F136" s="29" t="s">
        <v>306</v>
      </c>
      <c r="G136">
        <v>2018</v>
      </c>
      <c r="H136" s="29" t="s">
        <v>327</v>
      </c>
      <c r="I136" s="3">
        <v>6491825</v>
      </c>
      <c r="J136" s="28">
        <v>0</v>
      </c>
      <c r="K136" s="3">
        <v>6491825</v>
      </c>
      <c r="L136" s="22">
        <v>0.99375001339424984</v>
      </c>
      <c r="M136" s="27">
        <v>54.627431986295306</v>
      </c>
      <c r="N136" s="27">
        <v>17.207641075683025</v>
      </c>
    </row>
    <row r="137" spans="2:14" x14ac:dyDescent="0.2">
      <c r="B137" t="s">
        <v>76</v>
      </c>
      <c r="C137" t="s">
        <v>296</v>
      </c>
      <c r="D137" s="30">
        <v>2020</v>
      </c>
      <c r="E137" t="s">
        <v>305</v>
      </c>
      <c r="F137" s="29" t="s">
        <v>306</v>
      </c>
      <c r="G137">
        <v>2018</v>
      </c>
      <c r="H137" s="29" t="s">
        <v>328</v>
      </c>
      <c r="I137" s="3">
        <v>7000000</v>
      </c>
      <c r="J137" s="28">
        <v>0</v>
      </c>
      <c r="K137" s="3">
        <v>7000000</v>
      </c>
      <c r="L137" s="22">
        <v>1</v>
      </c>
      <c r="M137" s="27">
        <v>67.467799999999997</v>
      </c>
      <c r="N137" s="27">
        <v>21.252357</v>
      </c>
    </row>
    <row r="138" spans="2:14" x14ac:dyDescent="0.2">
      <c r="B138" t="s">
        <v>140</v>
      </c>
      <c r="C138" t="s">
        <v>297</v>
      </c>
      <c r="D138" s="30">
        <v>2019</v>
      </c>
      <c r="E138" t="s">
        <v>305</v>
      </c>
      <c r="F138" s="29" t="s">
        <v>306</v>
      </c>
      <c r="G138">
        <v>2018</v>
      </c>
      <c r="H138" s="29" t="s">
        <v>329</v>
      </c>
      <c r="I138" s="3">
        <v>17244640</v>
      </c>
      <c r="J138" s="28">
        <v>2131360</v>
      </c>
      <c r="K138" s="3">
        <v>19376000</v>
      </c>
      <c r="L138" s="22">
        <v>0.89</v>
      </c>
      <c r="M138" s="27">
        <v>104.82687</v>
      </c>
      <c r="N138" s="27">
        <v>22.05894260124629</v>
      </c>
    </row>
    <row r="139" spans="2:14" x14ac:dyDescent="0.2">
      <c r="B139" t="s">
        <v>200</v>
      </c>
      <c r="C139" t="s">
        <v>298</v>
      </c>
      <c r="D139" s="30">
        <v>2020</v>
      </c>
      <c r="E139" t="s">
        <v>305</v>
      </c>
      <c r="F139" s="29" t="s">
        <v>307</v>
      </c>
      <c r="G139">
        <v>2018</v>
      </c>
      <c r="H139" s="29" t="s">
        <v>330</v>
      </c>
      <c r="I139" s="3">
        <v>15000000</v>
      </c>
      <c r="J139" s="28">
        <v>0</v>
      </c>
      <c r="K139" s="3">
        <v>15000000</v>
      </c>
      <c r="L139" s="22">
        <v>1</v>
      </c>
      <c r="M139" s="27">
        <v>97.415999999999997</v>
      </c>
      <c r="N139" s="27">
        <v>21.307631639275179</v>
      </c>
    </row>
    <row r="140" spans="2:14" x14ac:dyDescent="0.2">
      <c r="B140" t="s">
        <v>201</v>
      </c>
      <c r="C140" t="s">
        <v>299</v>
      </c>
      <c r="D140" s="30">
        <v>2021</v>
      </c>
      <c r="E140" t="s">
        <v>305</v>
      </c>
      <c r="F140" s="29" t="s">
        <v>306</v>
      </c>
      <c r="G140">
        <v>2018</v>
      </c>
      <c r="H140" s="29" t="s">
        <v>331</v>
      </c>
      <c r="I140" s="3">
        <v>2408892.4</v>
      </c>
      <c r="J140" s="28">
        <v>9513607.5999999996</v>
      </c>
      <c r="K140" s="3">
        <v>11922500</v>
      </c>
      <c r="L140" s="22">
        <v>0.20204591318934786</v>
      </c>
      <c r="M140" s="27">
        <v>26.415199826096877</v>
      </c>
      <c r="N140" s="27">
        <v>8.3207879452205162</v>
      </c>
    </row>
    <row r="141" spans="2:14" x14ac:dyDescent="0.2">
      <c r="B141" t="s">
        <v>202</v>
      </c>
      <c r="C141" t="s">
        <v>300</v>
      </c>
      <c r="D141" s="30">
        <v>2021</v>
      </c>
      <c r="E141" t="s">
        <v>305</v>
      </c>
      <c r="F141" s="29" t="s">
        <v>306</v>
      </c>
      <c r="G141">
        <v>2018</v>
      </c>
      <c r="H141" s="29">
        <v>75</v>
      </c>
      <c r="I141" s="3">
        <v>2396932</v>
      </c>
      <c r="J141" s="28">
        <v>5592843</v>
      </c>
      <c r="K141" s="3">
        <v>7989775</v>
      </c>
      <c r="L141" s="22">
        <v>0.29999993742001496</v>
      </c>
      <c r="M141" s="27">
        <v>14.198847038120599</v>
      </c>
      <c r="N141" s="27">
        <v>4.472636817007988</v>
      </c>
    </row>
    <row r="142" spans="2:14" x14ac:dyDescent="0.2">
      <c r="B142" t="s">
        <v>203</v>
      </c>
      <c r="C142" t="s">
        <v>301</v>
      </c>
      <c r="D142" s="30">
        <v>2021</v>
      </c>
      <c r="E142" t="s">
        <v>305</v>
      </c>
      <c r="F142" s="29" t="s">
        <v>306</v>
      </c>
      <c r="G142">
        <v>2018</v>
      </c>
      <c r="H142" s="29" t="s">
        <v>332</v>
      </c>
      <c r="I142" s="3">
        <v>1048945</v>
      </c>
      <c r="J142" s="28">
        <v>4195782</v>
      </c>
      <c r="K142" s="3">
        <v>5244727</v>
      </c>
      <c r="L142" s="22">
        <v>0.19999992373292261</v>
      </c>
      <c r="M142" s="27">
        <v>8.5242967493827599</v>
      </c>
      <c r="N142" s="27">
        <v>2.6851534760555693</v>
      </c>
    </row>
    <row r="143" spans="2:14" x14ac:dyDescent="0.2">
      <c r="B143" t="s">
        <v>204</v>
      </c>
      <c r="C143" t="s">
        <v>302</v>
      </c>
      <c r="D143" s="30">
        <v>2021</v>
      </c>
      <c r="E143" t="s">
        <v>305</v>
      </c>
      <c r="F143" s="29" t="s">
        <v>326</v>
      </c>
      <c r="G143">
        <v>0</v>
      </c>
      <c r="H143" s="29" t="s">
        <v>321</v>
      </c>
      <c r="I143" s="3">
        <v>7822196.21</v>
      </c>
      <c r="J143" s="28">
        <v>0</v>
      </c>
      <c r="K143" s="3">
        <v>7822196.21</v>
      </c>
      <c r="L143" s="22">
        <v>0.96799331079198037</v>
      </c>
      <c r="M143" s="27">
        <v>503.35652161182981</v>
      </c>
      <c r="N143" s="27">
        <v>112.00069803187529</v>
      </c>
    </row>
    <row r="144" spans="2:14" x14ac:dyDescent="0.2">
      <c r="B144" t="s">
        <v>205</v>
      </c>
      <c r="C144" t="s">
        <v>303</v>
      </c>
      <c r="D144" s="30">
        <v>2021</v>
      </c>
      <c r="E144" t="s">
        <v>305</v>
      </c>
      <c r="F144" s="29" t="s">
        <v>306</v>
      </c>
      <c r="G144">
        <v>2018</v>
      </c>
      <c r="H144" s="29" t="s">
        <v>333</v>
      </c>
      <c r="I144" s="3">
        <v>0</v>
      </c>
      <c r="J144" s="28">
        <v>11499906</v>
      </c>
      <c r="K144" s="3">
        <v>11499906</v>
      </c>
      <c r="L144" s="22">
        <v>0</v>
      </c>
      <c r="M144" s="27">
        <v>0</v>
      </c>
      <c r="N144" s="27">
        <v>0</v>
      </c>
    </row>
    <row r="145" spans="2:14" x14ac:dyDescent="0.2">
      <c r="B145" t="s">
        <v>170</v>
      </c>
      <c r="C145" t="s">
        <v>304</v>
      </c>
      <c r="D145" s="30">
        <v>2021</v>
      </c>
      <c r="E145" t="s">
        <v>305</v>
      </c>
      <c r="F145" s="29" t="s">
        <v>306</v>
      </c>
      <c r="G145">
        <v>2018</v>
      </c>
      <c r="H145" s="29">
        <v>28</v>
      </c>
      <c r="I145" s="3">
        <v>2394320</v>
      </c>
      <c r="J145" s="28">
        <v>6689905</v>
      </c>
      <c r="K145" s="3">
        <v>9084225</v>
      </c>
      <c r="L145" s="22">
        <v>0.26356898909923521</v>
      </c>
      <c r="M145" s="27">
        <v>58.867817432527268</v>
      </c>
      <c r="N145" s="27">
        <v>18.543362491246089</v>
      </c>
    </row>
    <row r="146" spans="2:14" x14ac:dyDescent="0.2">
      <c r="B146" t="s">
        <v>185</v>
      </c>
      <c r="C146" t="s">
        <v>334</v>
      </c>
      <c r="D146" s="30">
        <v>2021</v>
      </c>
      <c r="E146" t="s">
        <v>354</v>
      </c>
      <c r="F146" s="29" t="s">
        <v>355</v>
      </c>
      <c r="G146" s="29" t="s">
        <v>355</v>
      </c>
      <c r="H146" s="29" t="s">
        <v>355</v>
      </c>
      <c r="I146" s="3">
        <v>0</v>
      </c>
      <c r="J146" s="3">
        <v>16472223</v>
      </c>
      <c r="K146" s="3">
        <v>16472223</v>
      </c>
      <c r="L146" s="22">
        <v>0</v>
      </c>
      <c r="M146" s="27">
        <v>0</v>
      </c>
      <c r="N146" s="27">
        <v>0</v>
      </c>
    </row>
    <row r="147" spans="2:14" x14ac:dyDescent="0.2">
      <c r="B147" t="s">
        <v>185</v>
      </c>
      <c r="C147" t="s">
        <v>335</v>
      </c>
      <c r="D147" s="30">
        <v>2020</v>
      </c>
      <c r="E147" t="s">
        <v>354</v>
      </c>
      <c r="F147" s="29" t="s">
        <v>355</v>
      </c>
      <c r="G147" s="29" t="s">
        <v>355</v>
      </c>
      <c r="H147" s="29" t="s">
        <v>355</v>
      </c>
      <c r="I147" s="3">
        <v>3581200</v>
      </c>
      <c r="J147" s="3">
        <v>3581200</v>
      </c>
      <c r="K147" s="3">
        <v>7162400</v>
      </c>
      <c r="L147" s="22">
        <v>0.5</v>
      </c>
      <c r="M147" s="27">
        <v>351.637</v>
      </c>
      <c r="N147" s="27">
        <v>39.464838</v>
      </c>
    </row>
    <row r="148" spans="2:14" x14ac:dyDescent="0.2">
      <c r="B148" t="s">
        <v>185</v>
      </c>
      <c r="C148" t="s">
        <v>336</v>
      </c>
      <c r="D148" s="30">
        <v>2021</v>
      </c>
      <c r="E148" t="s">
        <v>354</v>
      </c>
      <c r="F148" s="29" t="s">
        <v>355</v>
      </c>
      <c r="G148" s="29" t="s">
        <v>355</v>
      </c>
      <c r="H148" s="29" t="s">
        <v>355</v>
      </c>
      <c r="I148" s="3">
        <v>0</v>
      </c>
      <c r="J148" s="3">
        <v>12791499</v>
      </c>
      <c r="K148" s="3">
        <v>12791499</v>
      </c>
      <c r="L148" s="22">
        <v>0</v>
      </c>
      <c r="M148" s="27">
        <v>0</v>
      </c>
      <c r="N148" s="27">
        <v>0</v>
      </c>
    </row>
    <row r="149" spans="2:14" x14ac:dyDescent="0.2">
      <c r="B149" t="s">
        <v>185</v>
      </c>
      <c r="C149" t="s">
        <v>337</v>
      </c>
      <c r="D149" s="30">
        <v>2020</v>
      </c>
      <c r="E149" t="s">
        <v>354</v>
      </c>
      <c r="F149" s="29" t="s">
        <v>355</v>
      </c>
      <c r="G149" s="29" t="s">
        <v>355</v>
      </c>
      <c r="H149" s="29" t="s">
        <v>355</v>
      </c>
      <c r="I149" s="3">
        <v>9743200</v>
      </c>
      <c r="J149" s="3">
        <v>9743200</v>
      </c>
      <c r="K149" s="3">
        <v>19486400</v>
      </c>
      <c r="L149" s="22">
        <v>0.5</v>
      </c>
      <c r="M149" s="27">
        <v>279.012</v>
      </c>
      <c r="N149" s="27">
        <v>54.139564670534284</v>
      </c>
    </row>
    <row r="150" spans="2:14" x14ac:dyDescent="0.2">
      <c r="B150" t="s">
        <v>187</v>
      </c>
      <c r="C150" t="s">
        <v>338</v>
      </c>
      <c r="D150" s="30">
        <v>2021</v>
      </c>
      <c r="E150" t="s">
        <v>354</v>
      </c>
      <c r="F150" s="29" t="s">
        <v>355</v>
      </c>
      <c r="G150" s="29" t="s">
        <v>355</v>
      </c>
      <c r="H150" s="29" t="s">
        <v>355</v>
      </c>
      <c r="I150" s="3">
        <v>3606500</v>
      </c>
      <c r="J150" s="3">
        <v>0</v>
      </c>
      <c r="K150" s="3">
        <v>3606500</v>
      </c>
      <c r="L150" s="22">
        <v>1</v>
      </c>
      <c r="M150" s="27">
        <v>480.90050000000002</v>
      </c>
      <c r="N150" s="27">
        <v>61.756644999999999</v>
      </c>
    </row>
    <row r="151" spans="2:14" x14ac:dyDescent="0.2">
      <c r="B151" t="s">
        <v>121</v>
      </c>
      <c r="C151" t="s">
        <v>339</v>
      </c>
      <c r="D151" s="30">
        <v>2020</v>
      </c>
      <c r="E151" t="s">
        <v>354</v>
      </c>
      <c r="F151" s="29" t="s">
        <v>355</v>
      </c>
      <c r="G151" s="29" t="s">
        <v>355</v>
      </c>
      <c r="H151" s="29" t="s">
        <v>355</v>
      </c>
      <c r="I151" s="3">
        <v>1814400</v>
      </c>
      <c r="J151" s="3">
        <v>0</v>
      </c>
      <c r="K151" s="3">
        <v>1814400</v>
      </c>
      <c r="L151" s="22">
        <v>0.96</v>
      </c>
      <c r="M151" s="27">
        <v>321.40473599999984</v>
      </c>
      <c r="N151" s="27">
        <v>12.283360703999978</v>
      </c>
    </row>
    <row r="152" spans="2:14" x14ac:dyDescent="0.2">
      <c r="B152" t="s">
        <v>340</v>
      </c>
      <c r="C152" t="s">
        <v>341</v>
      </c>
      <c r="D152" s="30">
        <v>2018</v>
      </c>
      <c r="E152" t="s">
        <v>354</v>
      </c>
      <c r="F152" s="29" t="s">
        <v>355</v>
      </c>
      <c r="G152" s="29" t="s">
        <v>355</v>
      </c>
      <c r="H152" s="29" t="s">
        <v>355</v>
      </c>
      <c r="I152" s="3">
        <v>7736802</v>
      </c>
      <c r="J152" s="3">
        <v>0</v>
      </c>
      <c r="K152" s="3">
        <v>7736802</v>
      </c>
      <c r="L152" s="22">
        <v>0.98375022251608468</v>
      </c>
      <c r="M152" s="27">
        <v>236.71391354271037</v>
      </c>
      <c r="N152" s="27">
        <v>64.286764639929288</v>
      </c>
    </row>
    <row r="153" spans="2:14" x14ac:dyDescent="0.2">
      <c r="B153" t="s">
        <v>340</v>
      </c>
      <c r="C153" t="s">
        <v>342</v>
      </c>
      <c r="D153" s="30">
        <v>2019</v>
      </c>
      <c r="E153" t="s">
        <v>354</v>
      </c>
      <c r="F153" s="29" t="s">
        <v>355</v>
      </c>
      <c r="G153" s="29" t="s">
        <v>355</v>
      </c>
      <c r="H153" s="29" t="s">
        <v>355</v>
      </c>
      <c r="I153" s="3">
        <v>7715100</v>
      </c>
      <c r="J153" s="3">
        <v>0</v>
      </c>
      <c r="K153" s="3">
        <v>7715100</v>
      </c>
      <c r="L153" s="22">
        <v>1</v>
      </c>
      <c r="M153" s="27">
        <v>444.81599999999992</v>
      </c>
      <c r="N153" s="27">
        <v>67.483529599999997</v>
      </c>
    </row>
    <row r="154" spans="2:14" x14ac:dyDescent="0.2">
      <c r="B154" t="s">
        <v>340</v>
      </c>
      <c r="C154" t="s">
        <v>343</v>
      </c>
      <c r="D154" s="30">
        <v>2020</v>
      </c>
      <c r="E154" t="s">
        <v>354</v>
      </c>
      <c r="F154" s="29" t="s">
        <v>355</v>
      </c>
      <c r="G154" s="29" t="s">
        <v>355</v>
      </c>
      <c r="H154" s="29" t="s">
        <v>355</v>
      </c>
      <c r="I154" s="3">
        <v>8567466</v>
      </c>
      <c r="J154" s="3">
        <v>0</v>
      </c>
      <c r="K154" s="3">
        <v>8567466</v>
      </c>
      <c r="L154" s="22">
        <v>1</v>
      </c>
      <c r="M154" s="27">
        <v>457.90409999999997</v>
      </c>
      <c r="N154" s="27">
        <v>66.947548900000001</v>
      </c>
    </row>
    <row r="155" spans="2:14" x14ac:dyDescent="0.2">
      <c r="B155" t="s">
        <v>340</v>
      </c>
      <c r="C155" t="s">
        <v>344</v>
      </c>
      <c r="D155" s="30">
        <v>2021</v>
      </c>
      <c r="E155" t="s">
        <v>354</v>
      </c>
      <c r="F155" s="29" t="s">
        <v>355</v>
      </c>
      <c r="G155" s="29" t="s">
        <v>355</v>
      </c>
      <c r="H155" s="29" t="s">
        <v>355</v>
      </c>
      <c r="I155" s="3">
        <v>2000000</v>
      </c>
      <c r="J155" s="3">
        <v>5295206</v>
      </c>
      <c r="K155" s="3">
        <v>7295206</v>
      </c>
      <c r="L155" s="22">
        <v>0.27415264215979646</v>
      </c>
      <c r="M155" s="27">
        <v>117.45165249617349</v>
      </c>
      <c r="N155" s="27">
        <v>18.075118427087595</v>
      </c>
    </row>
    <row r="156" spans="2:14" x14ac:dyDescent="0.2">
      <c r="B156" t="s">
        <v>91</v>
      </c>
      <c r="C156" t="s">
        <v>345</v>
      </c>
      <c r="D156" s="30">
        <v>2021</v>
      </c>
      <c r="E156" t="s">
        <v>354</v>
      </c>
      <c r="F156" s="29" t="s">
        <v>355</v>
      </c>
      <c r="G156" s="29" t="s">
        <v>355</v>
      </c>
      <c r="H156" s="29" t="s">
        <v>355</v>
      </c>
      <c r="I156" s="3">
        <v>1652666</v>
      </c>
      <c r="J156" s="3">
        <v>762558</v>
      </c>
      <c r="K156" s="3">
        <v>2415224</v>
      </c>
      <c r="L156" s="22">
        <v>0.6842702788644035</v>
      </c>
      <c r="M156" s="27">
        <v>174.72362581607339</v>
      </c>
      <c r="N156" s="27">
        <v>42.050031698369011</v>
      </c>
    </row>
    <row r="157" spans="2:14" x14ac:dyDescent="0.2">
      <c r="B157" t="s">
        <v>91</v>
      </c>
      <c r="C157" t="s">
        <v>346</v>
      </c>
      <c r="D157" s="30">
        <v>2021</v>
      </c>
      <c r="E157" t="s">
        <v>354</v>
      </c>
      <c r="F157" s="29" t="s">
        <v>355</v>
      </c>
      <c r="G157" s="29" t="s">
        <v>355</v>
      </c>
      <c r="H157" s="29" t="s">
        <v>355</v>
      </c>
      <c r="I157" s="3">
        <v>5423890</v>
      </c>
      <c r="J157" s="3">
        <v>0</v>
      </c>
      <c r="K157" s="3">
        <v>5423890</v>
      </c>
      <c r="L157" s="22">
        <v>1</v>
      </c>
      <c r="M157" s="27">
        <v>543.66499999999996</v>
      </c>
      <c r="N157" s="27">
        <v>258.20325000000003</v>
      </c>
    </row>
    <row r="158" spans="2:14" x14ac:dyDescent="0.2">
      <c r="B158" t="s">
        <v>91</v>
      </c>
      <c r="C158" t="s">
        <v>347</v>
      </c>
      <c r="D158" s="30">
        <v>2020</v>
      </c>
      <c r="E158" t="s">
        <v>354</v>
      </c>
      <c r="F158" s="29" t="s">
        <v>355</v>
      </c>
      <c r="G158" s="29" t="s">
        <v>355</v>
      </c>
      <c r="H158" s="29" t="s">
        <v>355</v>
      </c>
      <c r="I158" s="3">
        <v>2588572</v>
      </c>
      <c r="J158" s="3">
        <v>0</v>
      </c>
      <c r="K158" s="3">
        <v>2588572</v>
      </c>
      <c r="L158" s="22">
        <v>0.98818184941573484</v>
      </c>
      <c r="M158" s="27">
        <v>324.16791715521487</v>
      </c>
      <c r="N158" s="27">
        <v>153.87778127004921</v>
      </c>
    </row>
    <row r="159" spans="2:14" x14ac:dyDescent="0.2">
      <c r="B159" t="s">
        <v>91</v>
      </c>
      <c r="C159" t="s">
        <v>348</v>
      </c>
      <c r="D159" s="30">
        <v>2021</v>
      </c>
      <c r="E159" t="s">
        <v>354</v>
      </c>
      <c r="F159" s="29" t="s">
        <v>355</v>
      </c>
      <c r="G159" s="29" t="s">
        <v>355</v>
      </c>
      <c r="H159" s="29" t="s">
        <v>355</v>
      </c>
      <c r="I159" s="3">
        <v>419828</v>
      </c>
      <c r="J159" s="3">
        <v>2578940</v>
      </c>
      <c r="K159" s="3">
        <v>2998768</v>
      </c>
      <c r="L159" s="22">
        <v>0.14000016006573365</v>
      </c>
      <c r="M159" s="27">
        <v>40.668506497334903</v>
      </c>
      <c r="N159" s="27">
        <v>17.03664327842634</v>
      </c>
    </row>
    <row r="160" spans="2:14" x14ac:dyDescent="0.2">
      <c r="B160" t="s">
        <v>91</v>
      </c>
      <c r="C160" t="s">
        <v>349</v>
      </c>
      <c r="D160" s="30">
        <v>2020</v>
      </c>
      <c r="E160" t="s">
        <v>354</v>
      </c>
      <c r="F160" s="29" t="s">
        <v>355</v>
      </c>
      <c r="G160" s="29" t="s">
        <v>355</v>
      </c>
      <c r="H160" s="29" t="s">
        <v>355</v>
      </c>
      <c r="I160" s="3">
        <v>2774000</v>
      </c>
      <c r="J160" s="3">
        <v>0</v>
      </c>
      <c r="K160" s="3">
        <v>2774000</v>
      </c>
      <c r="L160" s="22">
        <v>1</v>
      </c>
      <c r="M160" s="27">
        <v>289.25599999999997</v>
      </c>
      <c r="N160" s="27">
        <v>135.39253500000001</v>
      </c>
    </row>
    <row r="161" spans="2:14" x14ac:dyDescent="0.2">
      <c r="B161" t="s">
        <v>143</v>
      </c>
      <c r="C161" t="s">
        <v>350</v>
      </c>
      <c r="D161" s="30">
        <v>2019</v>
      </c>
      <c r="E161" t="s">
        <v>354</v>
      </c>
      <c r="F161" s="29" t="s">
        <v>355</v>
      </c>
      <c r="G161" s="29" t="s">
        <v>355</v>
      </c>
      <c r="H161" s="29" t="s">
        <v>355</v>
      </c>
      <c r="I161" s="3">
        <v>5435791</v>
      </c>
      <c r="J161" s="3">
        <v>0</v>
      </c>
      <c r="K161" s="3">
        <v>5435791</v>
      </c>
      <c r="L161" s="22">
        <v>0.978159535388747</v>
      </c>
      <c r="M161" s="27">
        <v>264</v>
      </c>
      <c r="N161" s="27">
        <v>95.900536744819377</v>
      </c>
    </row>
    <row r="162" spans="2:14" x14ac:dyDescent="0.2">
      <c r="B162" t="s">
        <v>351</v>
      </c>
      <c r="C162" t="s">
        <v>352</v>
      </c>
      <c r="D162" s="30">
        <v>2021</v>
      </c>
      <c r="E162" t="s">
        <v>354</v>
      </c>
      <c r="F162" s="29" t="s">
        <v>355</v>
      </c>
      <c r="G162" s="29" t="s">
        <v>355</v>
      </c>
      <c r="H162" s="29" t="s">
        <v>355</v>
      </c>
      <c r="I162" s="3">
        <v>0</v>
      </c>
      <c r="J162" s="3">
        <v>8100000</v>
      </c>
      <c r="K162" s="3">
        <v>8100000</v>
      </c>
      <c r="L162" s="22">
        <v>0</v>
      </c>
      <c r="M162" s="27">
        <v>0</v>
      </c>
      <c r="N162" s="27">
        <v>0</v>
      </c>
    </row>
    <row r="163" spans="2:14" x14ac:dyDescent="0.2">
      <c r="B163" t="s">
        <v>351</v>
      </c>
      <c r="C163" t="s">
        <v>353</v>
      </c>
      <c r="D163" s="30">
        <v>2021</v>
      </c>
      <c r="E163" t="s">
        <v>354</v>
      </c>
      <c r="F163" s="29" t="s">
        <v>355</v>
      </c>
      <c r="G163" s="29" t="s">
        <v>355</v>
      </c>
      <c r="H163" s="29" t="s">
        <v>355</v>
      </c>
      <c r="I163" s="3">
        <v>0</v>
      </c>
      <c r="J163" s="3">
        <v>8100000</v>
      </c>
      <c r="K163" s="3">
        <v>8100000</v>
      </c>
      <c r="L163" s="22">
        <v>0</v>
      </c>
      <c r="M163" s="27">
        <v>0</v>
      </c>
      <c r="N163" s="27">
        <v>0</v>
      </c>
    </row>
    <row r="166" spans="2:14" ht="31.5" customHeight="1" x14ac:dyDescent="0.2">
      <c r="B166" s="43" t="s">
        <v>397</v>
      </c>
      <c r="C166" s="43"/>
      <c r="D166" s="43"/>
      <c r="E166" s="43"/>
      <c r="F166" s="43"/>
      <c r="G166" s="43"/>
      <c r="H166" s="43"/>
      <c r="I166" s="5"/>
    </row>
    <row r="167" spans="2:14" x14ac:dyDescent="0.2">
      <c r="B167" t="s">
        <v>396</v>
      </c>
    </row>
  </sheetData>
  <sheetProtection algorithmName="SHA-512" hashValue="pt6t/be2KseuTlPQfztUcPE4/BkTioHEJBcND+Lrs3qMWThwMa2bsYndtEn/1gRSobnpyg5sAaZRu/pkQutIKA==" saltValue="PsTpofqACw99wbRXlY7Asg==" spinCount="100000" sheet="1" objects="1" scenarios="1"/>
  <mergeCells count="2">
    <mergeCell ref="B2:N2"/>
    <mergeCell ref="B166:H166"/>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B2:I11"/>
  <sheetViews>
    <sheetView showGridLines="0" zoomScale="80" zoomScaleNormal="80" workbookViewId="0">
      <pane ySplit="3" topLeftCell="A4" activePane="bottomLeft" state="frozen"/>
      <selection pane="bottomLeft"/>
    </sheetView>
  </sheetViews>
  <sheetFormatPr defaultRowHeight="14.25" x14ac:dyDescent="0.2"/>
  <cols>
    <col min="1" max="1" width="5.625" customWidth="1"/>
    <col min="2" max="2" width="40.625" customWidth="1"/>
    <col min="3" max="3" width="60.625" customWidth="1"/>
    <col min="4" max="4" width="10.625" customWidth="1"/>
    <col min="5" max="8" width="20.625" customWidth="1"/>
    <col min="9" max="9" width="23.625" customWidth="1"/>
  </cols>
  <sheetData>
    <row r="2" spans="2:9" ht="20.25" thickBot="1" x14ac:dyDescent="0.35">
      <c r="B2" s="42" t="s">
        <v>10</v>
      </c>
      <c r="C2" s="42"/>
      <c r="D2" s="42"/>
      <c r="E2" s="42"/>
      <c r="F2" s="42"/>
      <c r="G2" s="42"/>
      <c r="H2" s="42"/>
      <c r="I2" s="42"/>
    </row>
    <row r="3" spans="2:9" ht="60" customHeight="1" thickTop="1" x14ac:dyDescent="0.2">
      <c r="B3" s="14" t="s">
        <v>37</v>
      </c>
      <c r="C3" s="14" t="s">
        <v>38</v>
      </c>
      <c r="D3" s="15" t="s">
        <v>39</v>
      </c>
      <c r="E3" s="15" t="s">
        <v>390</v>
      </c>
      <c r="F3" s="15" t="s">
        <v>387</v>
      </c>
      <c r="G3" s="15" t="s">
        <v>388</v>
      </c>
      <c r="H3" s="15" t="s">
        <v>360</v>
      </c>
      <c r="I3" s="15" t="s">
        <v>4</v>
      </c>
    </row>
    <row r="4" spans="2:9" x14ac:dyDescent="0.2">
      <c r="B4" t="s">
        <v>147</v>
      </c>
      <c r="C4" t="s">
        <v>356</v>
      </c>
      <c r="D4">
        <v>2017</v>
      </c>
      <c r="E4" s="3">
        <v>421447126</v>
      </c>
      <c r="F4" s="3">
        <v>0</v>
      </c>
      <c r="G4" s="3">
        <v>421447126</v>
      </c>
      <c r="H4" s="22">
        <v>0.5</v>
      </c>
      <c r="I4" s="27">
        <v>3401.5</v>
      </c>
    </row>
    <row r="5" spans="2:9" x14ac:dyDescent="0.2">
      <c r="B5" t="s">
        <v>147</v>
      </c>
      <c r="C5" t="s">
        <v>357</v>
      </c>
      <c r="D5">
        <v>2018</v>
      </c>
      <c r="E5" s="3">
        <v>150000000</v>
      </c>
      <c r="F5" s="3">
        <v>0</v>
      </c>
      <c r="G5" s="3">
        <v>150000000</v>
      </c>
      <c r="H5" s="22">
        <v>0.2</v>
      </c>
      <c r="I5" s="27">
        <v>300</v>
      </c>
    </row>
    <row r="6" spans="2:9" x14ac:dyDescent="0.2">
      <c r="B6" t="s">
        <v>144</v>
      </c>
      <c r="C6" t="s">
        <v>145</v>
      </c>
      <c r="D6">
        <v>2017</v>
      </c>
      <c r="E6" s="3">
        <v>7696.42</v>
      </c>
      <c r="F6" s="3">
        <v>0</v>
      </c>
      <c r="G6" s="3">
        <v>7696.42</v>
      </c>
      <c r="H6" s="22">
        <v>0.2750305801163313</v>
      </c>
      <c r="I6" s="31">
        <v>0.13435642908054532</v>
      </c>
    </row>
    <row r="7" spans="2:9" x14ac:dyDescent="0.2">
      <c r="B7" t="s">
        <v>148</v>
      </c>
      <c r="C7" t="s">
        <v>358</v>
      </c>
      <c r="D7">
        <v>2017</v>
      </c>
      <c r="E7" s="3">
        <v>152019232</v>
      </c>
      <c r="F7" s="3">
        <v>0</v>
      </c>
      <c r="G7" s="3">
        <v>152019232</v>
      </c>
      <c r="H7" s="22">
        <v>0.49038461935483874</v>
      </c>
      <c r="I7" s="27">
        <v>2215.0673256258065</v>
      </c>
    </row>
    <row r="8" spans="2:9" x14ac:dyDescent="0.2">
      <c r="B8" t="s">
        <v>146</v>
      </c>
      <c r="C8" t="s">
        <v>359</v>
      </c>
      <c r="D8">
        <v>2020</v>
      </c>
      <c r="E8" s="3">
        <v>25000000</v>
      </c>
      <c r="F8" s="3">
        <v>0</v>
      </c>
      <c r="G8" s="3">
        <v>25000000</v>
      </c>
      <c r="H8" s="22">
        <v>0.20833333333333334</v>
      </c>
      <c r="I8" s="27">
        <v>1949.6004166666669</v>
      </c>
    </row>
    <row r="11" spans="2:9" x14ac:dyDescent="0.2">
      <c r="B11" s="12"/>
    </row>
  </sheetData>
  <sheetProtection algorithmName="SHA-512" hashValue="ipARuKGrIDQ8dUBxoEKfbEcGR3sQv/78GKhMk1q5m8DE1vvmSAoOashs/wF3av4la+huppxUJD8M9Ul8Ce7Z4A==" saltValue="v9NeM3bFhdMIqypdpPndBg==" spinCount="100000" sheet="1" objects="1" scenarios="1"/>
  <mergeCells count="1">
    <mergeCell ref="B2:I2"/>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B2:K17"/>
  <sheetViews>
    <sheetView showGridLines="0" zoomScale="80" zoomScaleNormal="80" workbookViewId="0">
      <pane ySplit="3" topLeftCell="A4" activePane="bottomLeft" state="frozen"/>
      <selection pane="bottomLeft"/>
    </sheetView>
  </sheetViews>
  <sheetFormatPr defaultRowHeight="14.25" x14ac:dyDescent="0.2"/>
  <cols>
    <col min="1" max="1" width="5.625" customWidth="1"/>
    <col min="2" max="2" width="40.625" customWidth="1"/>
    <col min="3" max="3" width="60.625" customWidth="1"/>
    <col min="4" max="4" width="10.625" customWidth="1"/>
    <col min="5" max="8" width="20.625" style="4" customWidth="1"/>
    <col min="9" max="9" width="35.625" style="4" customWidth="1"/>
    <col min="10" max="11" width="26.625" style="4" customWidth="1"/>
  </cols>
  <sheetData>
    <row r="2" spans="2:11" ht="20.25" thickBot="1" x14ac:dyDescent="0.35">
      <c r="B2" s="42" t="s">
        <v>11</v>
      </c>
      <c r="C2" s="42"/>
      <c r="D2" s="42"/>
      <c r="E2" s="42"/>
      <c r="F2" s="42"/>
      <c r="G2" s="42"/>
      <c r="H2" s="42"/>
      <c r="I2" s="42"/>
      <c r="J2" s="42"/>
      <c r="K2" s="42"/>
    </row>
    <row r="3" spans="2:11" ht="60" customHeight="1" thickTop="1" x14ac:dyDescent="0.2">
      <c r="B3" s="14" t="s">
        <v>37</v>
      </c>
      <c r="C3" s="14" t="s">
        <v>38</v>
      </c>
      <c r="D3" s="15" t="s">
        <v>39</v>
      </c>
      <c r="E3" s="15" t="s">
        <v>390</v>
      </c>
      <c r="F3" s="15" t="s">
        <v>387</v>
      </c>
      <c r="G3" s="15" t="s">
        <v>388</v>
      </c>
      <c r="H3" s="15" t="s">
        <v>360</v>
      </c>
      <c r="I3" s="15" t="s">
        <v>5</v>
      </c>
      <c r="J3" s="15" t="s">
        <v>6</v>
      </c>
      <c r="K3" s="15" t="s">
        <v>7</v>
      </c>
    </row>
    <row r="4" spans="2:11" x14ac:dyDescent="0.2">
      <c r="B4" t="s">
        <v>149</v>
      </c>
      <c r="C4" t="s">
        <v>361</v>
      </c>
      <c r="D4">
        <v>2018</v>
      </c>
      <c r="E4" s="3">
        <v>5600000</v>
      </c>
      <c r="F4" s="28">
        <v>0</v>
      </c>
      <c r="G4" s="3">
        <v>5600000</v>
      </c>
      <c r="H4" s="22">
        <v>0.7</v>
      </c>
      <c r="I4" s="3">
        <v>1622425</v>
      </c>
      <c r="J4" s="3">
        <v>0</v>
      </c>
      <c r="K4" s="27">
        <v>0</v>
      </c>
    </row>
    <row r="5" spans="2:11" x14ac:dyDescent="0.2">
      <c r="B5" t="s">
        <v>151</v>
      </c>
      <c r="C5" t="s">
        <v>362</v>
      </c>
      <c r="D5">
        <v>2020</v>
      </c>
      <c r="E5" s="3">
        <v>183500000</v>
      </c>
      <c r="F5" s="28">
        <v>0</v>
      </c>
      <c r="G5" s="3">
        <v>183500000</v>
      </c>
      <c r="H5" s="22">
        <v>0.47051282051282051</v>
      </c>
      <c r="I5" s="3">
        <v>0</v>
      </c>
      <c r="J5" s="3">
        <v>25760576.923076924</v>
      </c>
      <c r="K5" s="27">
        <v>0</v>
      </c>
    </row>
    <row r="6" spans="2:11" x14ac:dyDescent="0.2">
      <c r="B6" t="s">
        <v>363</v>
      </c>
      <c r="C6" t="s">
        <v>364</v>
      </c>
      <c r="D6">
        <v>2021</v>
      </c>
      <c r="E6" s="3">
        <v>13800000</v>
      </c>
      <c r="F6" s="28">
        <v>0</v>
      </c>
      <c r="G6" s="3">
        <v>13800000</v>
      </c>
      <c r="H6" s="22">
        <v>0.98571428571428577</v>
      </c>
      <c r="I6" s="3">
        <v>7915285.7142857146</v>
      </c>
      <c r="J6" s="3">
        <v>0</v>
      </c>
      <c r="K6" s="27">
        <v>0</v>
      </c>
    </row>
    <row r="7" spans="2:11" x14ac:dyDescent="0.2">
      <c r="B7" t="s">
        <v>48</v>
      </c>
      <c r="C7" t="s">
        <v>365</v>
      </c>
      <c r="D7">
        <v>2020</v>
      </c>
      <c r="E7" s="3">
        <v>6000000</v>
      </c>
      <c r="F7" s="28">
        <v>0</v>
      </c>
      <c r="G7" s="3">
        <v>6000000</v>
      </c>
      <c r="H7" s="22">
        <v>0.5436171195903301</v>
      </c>
      <c r="I7" s="3">
        <v>2765779.8459389079</v>
      </c>
      <c r="J7" s="3">
        <v>0</v>
      </c>
      <c r="K7" s="27">
        <v>0</v>
      </c>
    </row>
    <row r="8" spans="2:11" x14ac:dyDescent="0.2">
      <c r="B8" t="s">
        <v>152</v>
      </c>
      <c r="C8" t="s">
        <v>366</v>
      </c>
      <c r="D8">
        <v>2016</v>
      </c>
      <c r="E8" s="3">
        <v>9090912</v>
      </c>
      <c r="F8" s="28">
        <v>0</v>
      </c>
      <c r="G8" s="3">
        <v>9090912</v>
      </c>
      <c r="H8" s="22">
        <v>0.90909119999999999</v>
      </c>
      <c r="I8" s="3">
        <v>12351935.7708</v>
      </c>
      <c r="J8" s="3">
        <v>2383118.944416</v>
      </c>
      <c r="K8" s="27">
        <v>0</v>
      </c>
    </row>
    <row r="9" spans="2:11" x14ac:dyDescent="0.2">
      <c r="B9" t="s">
        <v>57</v>
      </c>
      <c r="C9" t="s">
        <v>367</v>
      </c>
      <c r="D9">
        <v>2020</v>
      </c>
      <c r="E9" s="3">
        <v>3400000</v>
      </c>
      <c r="F9" s="28">
        <v>0</v>
      </c>
      <c r="G9" s="3">
        <v>3400000</v>
      </c>
      <c r="H9" s="22">
        <v>0.85</v>
      </c>
      <c r="I9" s="3">
        <v>1598097.75</v>
      </c>
      <c r="J9" s="3">
        <v>0</v>
      </c>
      <c r="K9" s="27">
        <v>0</v>
      </c>
    </row>
    <row r="10" spans="2:11" x14ac:dyDescent="0.2">
      <c r="B10" t="s">
        <v>69</v>
      </c>
      <c r="C10" t="s">
        <v>368</v>
      </c>
      <c r="D10">
        <v>2016</v>
      </c>
      <c r="E10" s="3">
        <v>19000004</v>
      </c>
      <c r="F10" s="28">
        <v>0</v>
      </c>
      <c r="G10" s="3">
        <v>19000004</v>
      </c>
      <c r="H10" s="22">
        <v>0.32758627586206895</v>
      </c>
      <c r="I10" s="3">
        <v>0</v>
      </c>
      <c r="J10" s="3">
        <v>1850927.9758758619</v>
      </c>
      <c r="K10" s="27">
        <v>0</v>
      </c>
    </row>
    <row r="11" spans="2:11" x14ac:dyDescent="0.2">
      <c r="B11" t="s">
        <v>156</v>
      </c>
      <c r="C11" t="s">
        <v>369</v>
      </c>
      <c r="D11">
        <v>2016</v>
      </c>
      <c r="E11" s="3">
        <v>8625000</v>
      </c>
      <c r="F11" s="28">
        <v>0</v>
      </c>
      <c r="G11" s="3">
        <v>8625000</v>
      </c>
      <c r="H11" s="22">
        <v>0.57499999999999996</v>
      </c>
      <c r="I11" s="3">
        <v>1724999.9999999998</v>
      </c>
      <c r="J11" s="3">
        <v>0</v>
      </c>
      <c r="K11" s="27">
        <v>517.5</v>
      </c>
    </row>
    <row r="12" spans="2:11" x14ac:dyDescent="0.2">
      <c r="B12" t="s">
        <v>153</v>
      </c>
      <c r="C12" t="s">
        <v>370</v>
      </c>
      <c r="D12">
        <v>2020</v>
      </c>
      <c r="E12" s="3">
        <v>1219777.6100000001</v>
      </c>
      <c r="F12" s="28">
        <v>0</v>
      </c>
      <c r="G12" s="3">
        <v>1219777.6100000001</v>
      </c>
      <c r="H12" s="22">
        <v>0.90353897037037045</v>
      </c>
      <c r="I12" s="3">
        <v>32649.380694333337</v>
      </c>
      <c r="J12" s="3">
        <v>0</v>
      </c>
      <c r="K12" s="27">
        <v>0</v>
      </c>
    </row>
    <row r="13" spans="2:11" x14ac:dyDescent="0.2">
      <c r="B13" t="s">
        <v>154</v>
      </c>
      <c r="C13" t="s">
        <v>371</v>
      </c>
      <c r="D13">
        <v>2018</v>
      </c>
      <c r="E13" s="3">
        <v>5142223</v>
      </c>
      <c r="F13" s="28">
        <v>0</v>
      </c>
      <c r="G13" s="3">
        <v>5142223</v>
      </c>
      <c r="H13" s="22">
        <v>0.98888903846153842</v>
      </c>
      <c r="I13" s="3">
        <v>360944.49903846154</v>
      </c>
      <c r="J13" s="3">
        <v>0</v>
      </c>
      <c r="K13" s="27">
        <v>0</v>
      </c>
    </row>
    <row r="14" spans="2:11" x14ac:dyDescent="0.2">
      <c r="B14" t="s">
        <v>155</v>
      </c>
      <c r="C14" t="s">
        <v>372</v>
      </c>
      <c r="D14">
        <v>2018</v>
      </c>
      <c r="E14" s="3">
        <v>23700000</v>
      </c>
      <c r="F14" s="28">
        <v>0</v>
      </c>
      <c r="G14" s="3">
        <v>23700000</v>
      </c>
      <c r="H14" s="22">
        <v>0.79</v>
      </c>
      <c r="I14" s="3">
        <v>0</v>
      </c>
      <c r="J14" s="3">
        <v>0</v>
      </c>
      <c r="K14" s="27">
        <v>0</v>
      </c>
    </row>
    <row r="15" spans="2:11" x14ac:dyDescent="0.2">
      <c r="B15" t="s">
        <v>150</v>
      </c>
      <c r="C15" t="s">
        <v>373</v>
      </c>
      <c r="D15">
        <v>2018</v>
      </c>
      <c r="E15" s="3">
        <v>1465520</v>
      </c>
      <c r="F15" s="28">
        <v>0</v>
      </c>
      <c r="G15" s="3">
        <v>1465520</v>
      </c>
      <c r="H15" s="22">
        <v>0.86207058823529414</v>
      </c>
      <c r="I15" s="3">
        <v>2419702.8305882355</v>
      </c>
      <c r="J15" s="3">
        <v>0</v>
      </c>
      <c r="K15" s="27">
        <v>0</v>
      </c>
    </row>
    <row r="16" spans="2:11" x14ac:dyDescent="0.2">
      <c r="E16" s="3"/>
      <c r="F16" s="28"/>
      <c r="G16" s="3"/>
      <c r="H16" s="22"/>
      <c r="I16" s="3"/>
      <c r="J16" s="3"/>
      <c r="K16" s="27"/>
    </row>
    <row r="17" spans="2:2" x14ac:dyDescent="0.2">
      <c r="B17" s="12"/>
    </row>
  </sheetData>
  <sheetProtection algorithmName="SHA-512" hashValue="gJWag40mg89xgdvuVt6ASxP12h3MGjn4bJGycHIuGUeYiQ9/PcBhpH9xFzlGWz2jNcC8xBWM498h8AGwB95JoQ==" saltValue="Cnhxvho32VJoAqCafcP8ng==" spinCount="100000" sheet="1" objects="1" scenarios="1"/>
  <mergeCells count="1">
    <mergeCell ref="B2:K2"/>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B2:K10"/>
  <sheetViews>
    <sheetView showGridLines="0" zoomScale="80" zoomScaleNormal="80" workbookViewId="0">
      <pane ySplit="3" topLeftCell="A4" activePane="bottomLeft" state="frozen"/>
      <selection pane="bottomLeft"/>
    </sheetView>
  </sheetViews>
  <sheetFormatPr defaultRowHeight="14.25" x14ac:dyDescent="0.2"/>
  <cols>
    <col min="1" max="1" width="5.625" customWidth="1"/>
    <col min="2" max="2" width="40.625" customWidth="1"/>
    <col min="3" max="3" width="60.625" customWidth="1"/>
    <col min="4" max="4" width="10.625" customWidth="1"/>
    <col min="5" max="7" width="20.625" customWidth="1"/>
    <col min="8" max="8" width="20.625" style="8" customWidth="1"/>
    <col min="9" max="9" width="23.5" customWidth="1"/>
    <col min="10" max="11" width="25.625" customWidth="1"/>
  </cols>
  <sheetData>
    <row r="2" spans="2:11" ht="20.25" thickBot="1" x14ac:dyDescent="0.35">
      <c r="B2" s="42" t="s">
        <v>12</v>
      </c>
      <c r="C2" s="42"/>
      <c r="D2" s="42"/>
      <c r="E2" s="42"/>
      <c r="F2" s="42"/>
      <c r="G2" s="42"/>
      <c r="H2" s="42"/>
      <c r="I2" s="42"/>
      <c r="J2" s="42"/>
      <c r="K2" s="42"/>
    </row>
    <row r="3" spans="2:11" ht="60" customHeight="1" thickTop="1" x14ac:dyDescent="0.2">
      <c r="B3" s="14" t="s">
        <v>37</v>
      </c>
      <c r="C3" s="14" t="s">
        <v>38</v>
      </c>
      <c r="D3" s="15" t="s">
        <v>39</v>
      </c>
      <c r="E3" s="15" t="s">
        <v>390</v>
      </c>
      <c r="F3" s="15" t="s">
        <v>387</v>
      </c>
      <c r="G3" s="15" t="s">
        <v>388</v>
      </c>
      <c r="H3" s="16" t="s">
        <v>360</v>
      </c>
      <c r="I3" s="15" t="s">
        <v>7</v>
      </c>
      <c r="J3" s="15" t="s">
        <v>8</v>
      </c>
      <c r="K3" s="15" t="s">
        <v>4</v>
      </c>
    </row>
    <row r="4" spans="2:11" x14ac:dyDescent="0.2">
      <c r="B4" t="s">
        <v>157</v>
      </c>
      <c r="C4" t="s">
        <v>158</v>
      </c>
      <c r="D4">
        <v>2018</v>
      </c>
      <c r="E4" s="3">
        <v>8965519</v>
      </c>
      <c r="F4">
        <v>0</v>
      </c>
      <c r="G4" s="3">
        <v>8965519</v>
      </c>
      <c r="H4" s="22">
        <v>0.89655189999999996</v>
      </c>
      <c r="I4" s="3">
        <v>0</v>
      </c>
      <c r="J4" s="3">
        <v>10.758622799999999</v>
      </c>
      <c r="K4" s="3">
        <v>10758.622799999999</v>
      </c>
    </row>
    <row r="5" spans="2:11" x14ac:dyDescent="0.2">
      <c r="B5" t="s">
        <v>159</v>
      </c>
      <c r="C5" t="s">
        <v>158</v>
      </c>
      <c r="D5">
        <v>2019</v>
      </c>
      <c r="E5" s="3">
        <v>9000000</v>
      </c>
      <c r="F5">
        <v>0</v>
      </c>
      <c r="G5" s="3">
        <v>9000000</v>
      </c>
      <c r="H5" s="22">
        <v>1</v>
      </c>
      <c r="I5" s="3">
        <v>0</v>
      </c>
      <c r="J5" s="3">
        <v>18</v>
      </c>
      <c r="K5" s="3">
        <v>24340</v>
      </c>
    </row>
    <row r="6" spans="2:11" x14ac:dyDescent="0.2">
      <c r="B6" t="s">
        <v>160</v>
      </c>
      <c r="C6" t="s">
        <v>161</v>
      </c>
      <c r="D6">
        <v>2017</v>
      </c>
      <c r="E6" s="3">
        <v>8622224</v>
      </c>
      <c r="F6">
        <v>0</v>
      </c>
      <c r="G6" s="3">
        <v>8622224</v>
      </c>
      <c r="H6" s="22">
        <v>0.8888890721649485</v>
      </c>
      <c r="I6" s="3">
        <v>16056.89219958763</v>
      </c>
      <c r="J6" s="3">
        <v>7.1626681435051545</v>
      </c>
      <c r="K6" s="3">
        <v>4010.3474935422687</v>
      </c>
    </row>
    <row r="7" spans="2:11" x14ac:dyDescent="0.2">
      <c r="B7" t="s">
        <v>160</v>
      </c>
      <c r="C7" t="s">
        <v>162</v>
      </c>
      <c r="D7">
        <v>2017</v>
      </c>
      <c r="E7" s="3">
        <v>4085716</v>
      </c>
      <c r="F7">
        <v>0</v>
      </c>
      <c r="G7" s="3">
        <v>4085716</v>
      </c>
      <c r="H7" s="22">
        <v>0.7857146153846154</v>
      </c>
      <c r="I7" s="3">
        <v>0</v>
      </c>
      <c r="J7" s="3">
        <v>0</v>
      </c>
      <c r="K7" s="3">
        <v>6460.1487105507704</v>
      </c>
    </row>
    <row r="8" spans="2:11" x14ac:dyDescent="0.2">
      <c r="B8" t="s">
        <v>374</v>
      </c>
      <c r="C8" t="s">
        <v>375</v>
      </c>
      <c r="D8">
        <v>2021</v>
      </c>
      <c r="E8" s="3">
        <v>15200000</v>
      </c>
      <c r="F8">
        <v>0</v>
      </c>
      <c r="G8" s="3">
        <v>15200000</v>
      </c>
      <c r="H8" s="22">
        <v>0.43428571428571427</v>
      </c>
      <c r="I8" s="3">
        <v>86857.142857142855</v>
      </c>
      <c r="J8" s="3">
        <v>21.714285714285715</v>
      </c>
      <c r="K8" s="3">
        <v>24754.285714285714</v>
      </c>
    </row>
    <row r="9" spans="2:11" x14ac:dyDescent="0.2">
      <c r="B9" t="s">
        <v>376</v>
      </c>
      <c r="C9" t="s">
        <v>377</v>
      </c>
      <c r="D9">
        <v>2021</v>
      </c>
      <c r="E9" s="3">
        <v>90000</v>
      </c>
      <c r="F9">
        <v>0</v>
      </c>
      <c r="G9" s="3">
        <v>90000</v>
      </c>
      <c r="H9" s="22">
        <v>0.9</v>
      </c>
      <c r="I9" s="3">
        <v>0</v>
      </c>
      <c r="J9" s="3">
        <v>0.63</v>
      </c>
      <c r="K9" s="3">
        <v>257.40000000000003</v>
      </c>
    </row>
    <row r="10" spans="2:11" x14ac:dyDescent="0.2">
      <c r="B10" t="s">
        <v>163</v>
      </c>
      <c r="C10" t="s">
        <v>164</v>
      </c>
      <c r="D10">
        <v>2020</v>
      </c>
      <c r="E10" s="3">
        <v>152150.99</v>
      </c>
      <c r="F10">
        <v>0</v>
      </c>
      <c r="G10" s="3">
        <v>152150.99</v>
      </c>
      <c r="H10" s="22">
        <v>0.90299049038207135</v>
      </c>
      <c r="I10" s="3">
        <v>190.53099347061706</v>
      </c>
      <c r="J10" s="3">
        <v>0.22574762259551784</v>
      </c>
      <c r="K10" s="3">
        <v>26.18672422108007</v>
      </c>
    </row>
  </sheetData>
  <sheetProtection algorithmName="SHA-512" hashValue="u9YxixGKyFGzJ8wekf03Y7PqTEF+ml7+KGwDLUSeMYMJq/fT5ykpiw68BU4n6DckZrSejVoPM/9HAj7+T/tJVA==" saltValue="l9yFaJTwoBhCJDKMUIyl6w==" spinCount="100000" sheet="1" objects="1" scenarios="1"/>
  <mergeCells count="1">
    <mergeCell ref="B2:K2"/>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sheetPr>
  <dimension ref="B2:J16"/>
  <sheetViews>
    <sheetView showGridLines="0" zoomScale="80" zoomScaleNormal="80" workbookViewId="0">
      <pane ySplit="3" topLeftCell="A4" activePane="bottomLeft" state="frozen"/>
      <selection pane="bottomLeft"/>
    </sheetView>
  </sheetViews>
  <sheetFormatPr defaultRowHeight="14.25" x14ac:dyDescent="0.2"/>
  <cols>
    <col min="1" max="1" width="5.625" customWidth="1"/>
    <col min="2" max="2" width="40.625" customWidth="1"/>
    <col min="3" max="3" width="60.625" customWidth="1"/>
    <col min="4" max="4" width="10.625" customWidth="1"/>
    <col min="5" max="8" width="20.625" customWidth="1"/>
    <col min="9" max="10" width="25.625" customWidth="1"/>
  </cols>
  <sheetData>
    <row r="2" spans="2:10" ht="20.25" thickBot="1" x14ac:dyDescent="0.35">
      <c r="B2" s="42" t="s">
        <v>13</v>
      </c>
      <c r="C2" s="42"/>
      <c r="D2" s="42"/>
      <c r="E2" s="42"/>
      <c r="F2" s="42"/>
      <c r="G2" s="42"/>
      <c r="H2" s="42"/>
      <c r="I2" s="42"/>
      <c r="J2" s="42"/>
    </row>
    <row r="3" spans="2:10" ht="60" customHeight="1" thickTop="1" x14ac:dyDescent="0.2">
      <c r="B3" s="17" t="s">
        <v>37</v>
      </c>
      <c r="C3" s="17" t="s">
        <v>38</v>
      </c>
      <c r="D3" s="13" t="s">
        <v>39</v>
      </c>
      <c r="E3" s="13" t="s">
        <v>390</v>
      </c>
      <c r="F3" s="13" t="s">
        <v>387</v>
      </c>
      <c r="G3" s="13" t="s">
        <v>388</v>
      </c>
      <c r="H3" s="13" t="s">
        <v>389</v>
      </c>
      <c r="I3" s="13" t="s">
        <v>3</v>
      </c>
      <c r="J3" s="13" t="s">
        <v>4</v>
      </c>
    </row>
    <row r="4" spans="2:10" ht="15" x14ac:dyDescent="0.25">
      <c r="B4" t="s">
        <v>55</v>
      </c>
      <c r="C4" t="s">
        <v>381</v>
      </c>
      <c r="D4">
        <v>2018</v>
      </c>
      <c r="E4" s="3">
        <v>1182245.3499999999</v>
      </c>
      <c r="F4" s="3">
        <v>27754.649999999907</v>
      </c>
      <c r="G4" s="3">
        <v>1209999.9999999998</v>
      </c>
      <c r="H4" s="22">
        <v>0.97706227272727264</v>
      </c>
      <c r="I4" s="3">
        <v>3486.1581890909088</v>
      </c>
      <c r="J4" s="3">
        <v>652.85053820409087</v>
      </c>
    </row>
    <row r="5" spans="2:10" ht="28.5" x14ac:dyDescent="0.2">
      <c r="B5" s="5" t="s">
        <v>188</v>
      </c>
      <c r="C5" t="s">
        <v>378</v>
      </c>
      <c r="D5">
        <v>2018</v>
      </c>
      <c r="E5" s="3">
        <v>1473685</v>
      </c>
      <c r="F5" s="3">
        <v>0</v>
      </c>
      <c r="G5" s="3">
        <v>1473685</v>
      </c>
      <c r="H5" s="22">
        <v>0.73684249999999996</v>
      </c>
      <c r="I5" s="3">
        <v>598.90558399999986</v>
      </c>
      <c r="J5" s="3">
        <v>112.33797597050001</v>
      </c>
    </row>
    <row r="6" spans="2:10" x14ac:dyDescent="0.2">
      <c r="B6" t="s">
        <v>189</v>
      </c>
      <c r="C6" t="s">
        <v>379</v>
      </c>
      <c r="D6">
        <v>2021</v>
      </c>
      <c r="E6" s="3">
        <v>56000</v>
      </c>
      <c r="F6" s="3">
        <v>144000</v>
      </c>
      <c r="G6" s="3">
        <v>200000</v>
      </c>
      <c r="H6" s="22">
        <v>0.28000000000000003</v>
      </c>
      <c r="I6" s="3">
        <v>4.8463799999999999</v>
      </c>
      <c r="J6" s="3">
        <v>1.5266097000000001</v>
      </c>
    </row>
    <row r="7" spans="2:10" x14ac:dyDescent="0.2">
      <c r="B7" t="s">
        <v>124</v>
      </c>
      <c r="C7" t="s">
        <v>173</v>
      </c>
      <c r="D7">
        <v>2018</v>
      </c>
      <c r="E7" s="3">
        <v>82536.81</v>
      </c>
      <c r="F7" s="3">
        <v>0</v>
      </c>
      <c r="G7" s="3">
        <v>82536.81</v>
      </c>
      <c r="H7" s="22">
        <v>0.68592018369476282</v>
      </c>
      <c r="I7" s="3">
        <v>62.929516440934194</v>
      </c>
      <c r="J7" s="3">
        <v>19.822797678894272</v>
      </c>
    </row>
    <row r="8" spans="2:10" x14ac:dyDescent="0.2">
      <c r="B8" t="s">
        <v>172</v>
      </c>
      <c r="C8" t="s">
        <v>173</v>
      </c>
      <c r="D8">
        <v>2019</v>
      </c>
      <c r="E8" s="3">
        <v>330000</v>
      </c>
      <c r="F8" s="3">
        <v>0</v>
      </c>
      <c r="G8" s="3">
        <v>330000</v>
      </c>
      <c r="H8" s="22">
        <v>1</v>
      </c>
      <c r="I8" s="3">
        <v>184.50899999999999</v>
      </c>
      <c r="J8" s="3">
        <v>58.120334999999997</v>
      </c>
    </row>
    <row r="9" spans="2:10" x14ac:dyDescent="0.2">
      <c r="B9" t="s">
        <v>165</v>
      </c>
      <c r="C9" t="s">
        <v>166</v>
      </c>
      <c r="D9">
        <v>2017</v>
      </c>
      <c r="E9" s="3">
        <v>174435.11</v>
      </c>
      <c r="F9" s="3">
        <v>0</v>
      </c>
      <c r="G9" s="3">
        <v>174435.11</v>
      </c>
      <c r="H9" s="22">
        <v>0.62636751524775813</v>
      </c>
      <c r="I9" s="3">
        <v>158.90943861835623</v>
      </c>
      <c r="J9" s="3">
        <v>50.056473164782211</v>
      </c>
    </row>
    <row r="10" spans="2:10" x14ac:dyDescent="0.2">
      <c r="B10" t="s">
        <v>165</v>
      </c>
      <c r="C10" t="s">
        <v>167</v>
      </c>
      <c r="D10">
        <v>2018</v>
      </c>
      <c r="E10" s="3">
        <v>368482.85</v>
      </c>
      <c r="F10" s="3">
        <v>0</v>
      </c>
      <c r="G10" s="3">
        <v>368482.85</v>
      </c>
      <c r="H10" s="22">
        <v>0.72016550623092346</v>
      </c>
      <c r="I10" s="3">
        <v>208.97402577055823</v>
      </c>
      <c r="J10" s="3">
        <v>65.826818117725836</v>
      </c>
    </row>
    <row r="11" spans="2:10" x14ac:dyDescent="0.2">
      <c r="B11" t="s">
        <v>165</v>
      </c>
      <c r="C11" t="s">
        <v>168</v>
      </c>
      <c r="D11">
        <v>2016</v>
      </c>
      <c r="E11" s="3">
        <v>175930.51</v>
      </c>
      <c r="F11" s="3">
        <v>0</v>
      </c>
      <c r="G11" s="3">
        <v>175930.51</v>
      </c>
      <c r="H11" s="22">
        <v>0.53164476900746938</v>
      </c>
      <c r="I11" s="3">
        <v>119.22133944992501</v>
      </c>
      <c r="J11" s="3">
        <v>37.55472192672638</v>
      </c>
    </row>
    <row r="12" spans="2:10" ht="15" x14ac:dyDescent="0.25">
      <c r="B12" t="s">
        <v>171</v>
      </c>
      <c r="C12" t="s">
        <v>382</v>
      </c>
      <c r="D12">
        <v>2017</v>
      </c>
      <c r="E12" s="3">
        <v>90082.92</v>
      </c>
      <c r="F12" s="3">
        <v>1459917.08</v>
      </c>
      <c r="G12" s="3">
        <v>1550000</v>
      </c>
      <c r="H12" s="22">
        <v>5.8118012903225803E-2</v>
      </c>
      <c r="I12" s="3">
        <v>1068.9181169187095</v>
      </c>
      <c r="J12" s="3">
        <v>193.96056300047226</v>
      </c>
    </row>
    <row r="13" spans="2:10" ht="15" x14ac:dyDescent="0.25">
      <c r="B13" t="s">
        <v>170</v>
      </c>
      <c r="C13" t="s">
        <v>382</v>
      </c>
      <c r="D13">
        <v>2017</v>
      </c>
      <c r="E13" s="3">
        <v>740261.17</v>
      </c>
      <c r="F13" s="3">
        <v>1259738.83</v>
      </c>
      <c r="G13" s="3">
        <v>2000000</v>
      </c>
      <c r="H13" s="22">
        <v>0.37013058500000001</v>
      </c>
      <c r="I13" s="3">
        <v>1217.9665082244001</v>
      </c>
      <c r="J13" s="3">
        <v>217.71328997191949</v>
      </c>
    </row>
    <row r="14" spans="2:10" x14ac:dyDescent="0.2">
      <c r="B14" t="s">
        <v>169</v>
      </c>
      <c r="C14" t="s">
        <v>380</v>
      </c>
      <c r="D14">
        <v>2019</v>
      </c>
      <c r="E14" s="3">
        <v>138470.65</v>
      </c>
      <c r="F14" s="3">
        <v>0</v>
      </c>
      <c r="G14" s="3">
        <v>138470.65</v>
      </c>
      <c r="H14" s="22">
        <v>0.75693042892504736</v>
      </c>
      <c r="I14" s="3">
        <v>38.319602964330521</v>
      </c>
      <c r="J14" s="3">
        <v>12.070674933764115</v>
      </c>
    </row>
    <row r="15" spans="2:10" x14ac:dyDescent="0.2">
      <c r="E15" s="3"/>
      <c r="F15" s="3"/>
      <c r="G15" s="3"/>
      <c r="H15" s="22"/>
      <c r="I15" s="3"/>
      <c r="J15" s="3"/>
    </row>
    <row r="16" spans="2:10" ht="15" x14ac:dyDescent="0.25">
      <c r="B16" s="12" t="s">
        <v>383</v>
      </c>
    </row>
  </sheetData>
  <sheetProtection algorithmName="SHA-512" hashValue="CupFlq9wZGK+FR+uxoqvP5Vqv70APWA4jmKLSC8nfUt01zYX3XpySbjj98EtVK3UatsgQwMjHkyFZF9/XRyljA==" saltValue="Lk7tBsFN4I1+SJ+M/wl9NA==" spinCount="100000" sheet="1" objects="1" scenarios="1"/>
  <mergeCells count="1">
    <mergeCell ref="B2:J2"/>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D498302B3854424A9869D4CC8F726333" ma:contentTypeVersion="15" ma:contentTypeDescription="Luo uusi asiakirja." ma:contentTypeScope="" ma:versionID="79680328c886ab803604f108f389d3e7">
  <xsd:schema xmlns:xsd="http://www.w3.org/2001/XMLSchema" xmlns:xs="http://www.w3.org/2001/XMLSchema" xmlns:p="http://schemas.microsoft.com/office/2006/metadata/properties" xmlns:ns2="11be1600-4971-4836-9b19-ae406337e7a9" xmlns:ns3="9d8c6076-b651-4c62-9777-83423d9d99b4" xmlns:ns4="185f38f6-8f9b-4d4d-b659-c1ca12baec59" targetNamespace="http://schemas.microsoft.com/office/2006/metadata/properties" ma:root="true" ma:fieldsID="731e5d76e25a73b2b52db157b1226822" ns2:_="" ns3:_="" ns4:_="">
    <xsd:import namespace="11be1600-4971-4836-9b19-ae406337e7a9"/>
    <xsd:import namespace="9d8c6076-b651-4c62-9777-83423d9d99b4"/>
    <xsd:import namespace="185f38f6-8f9b-4d4d-b659-c1ca12baec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be1600-4971-4836-9b19-ae406337e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Kuvien tunnisteet" ma:readOnly="false" ma:fieldId="{5cf76f15-5ced-4ddc-b409-7134ff3c332f}" ma:taxonomyMulti="true" ma:sspId="bebc9ce1-3aba-4454-ab5d-9cc0350d090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8c6076-b651-4c62-9777-83423d9d99b4" elementFormDefault="qualified">
    <xsd:import namespace="http://schemas.microsoft.com/office/2006/documentManagement/types"/>
    <xsd:import namespace="http://schemas.microsoft.com/office/infopath/2007/PartnerControls"/>
    <xsd:element name="SharedWithUsers" ma:index="12"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5f38f6-8f9b-4d4d-b659-c1ca12baec5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5533a36-b9d8-43bc-b20e-e0293e710fbd}" ma:internalName="TaxCatchAll" ma:showField="CatchAllData" ma:web="9d8c6076-b651-4c62-9777-83423d9d99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1be1600-4971-4836-9b19-ae406337e7a9">
      <Terms xmlns="http://schemas.microsoft.com/office/infopath/2007/PartnerControls"/>
    </lcf76f155ced4ddcb4097134ff3c332f>
    <TaxCatchAll xmlns="185f38f6-8f9b-4d4d-b659-c1ca12baec5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0EF390-DD3E-4667-894C-A74994B7CF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be1600-4971-4836-9b19-ae406337e7a9"/>
    <ds:schemaRef ds:uri="9d8c6076-b651-4c62-9777-83423d9d99b4"/>
    <ds:schemaRef ds:uri="185f38f6-8f9b-4d4d-b659-c1ca12baec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C72D7A-B2F3-4549-B0BF-F431DCCBD934}">
  <ds:schemaRefs>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11be1600-4971-4836-9b19-ae406337e7a9"/>
    <ds:schemaRef ds:uri="http://purl.org/dc/dcmitype/"/>
    <ds:schemaRef ds:uri="http://purl.org/dc/elements/1.1/"/>
    <ds:schemaRef ds:uri="http://schemas.microsoft.com/office/infopath/2007/PartnerControls"/>
    <ds:schemaRef ds:uri="9d8c6076-b651-4c62-9777-83423d9d99b4"/>
    <ds:schemaRef ds:uri="http://purl.org/dc/terms/"/>
    <ds:schemaRef ds:uri="185f38f6-8f9b-4d4d-b659-c1ca12baec59"/>
  </ds:schemaRefs>
</ds:datastoreItem>
</file>

<file path=customXml/itemProps3.xml><?xml version="1.0" encoding="utf-8"?>
<ds:datastoreItem xmlns:ds="http://schemas.openxmlformats.org/officeDocument/2006/customXml" ds:itemID="{BCCA788A-B6F1-47AE-A23C-A329AE90A7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Summary</vt:lpstr>
      <vt:lpstr>Sustainable buildings</vt:lpstr>
      <vt:lpstr>Sustainable public transport</vt:lpstr>
      <vt:lpstr>Water and wastewater management</vt:lpstr>
      <vt:lpstr>Renewable energy</vt:lpstr>
      <vt:lpstr>Energy efficiency</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Essi Becker</dc:creator>
  <cp:keywords/>
  <dc:description/>
  <cp:lastModifiedBy>Kinnunen Kalle</cp:lastModifiedBy>
  <cp:revision/>
  <dcterms:created xsi:type="dcterms:W3CDTF">2019-06-11T11:53:46Z</dcterms:created>
  <dcterms:modified xsi:type="dcterms:W3CDTF">2022-06-22T09:40:16Z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0x010100D498302B3854424A9869D4CC8F726333</vt:lpwstr>
  </property>
</Properties>
</file>