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kuntarahoitus.sharepoint.com/sites/Pomamarkkinatjavastuullisuus/Jaetut asiakirjat/Vastuullisuuden virtuaalitiimi/Vaikutusraportointi/Yhteiskunnallinen/"/>
    </mc:Choice>
  </mc:AlternateContent>
  <xr:revisionPtr revIDLastSave="51" documentId="8_{28C4430C-8806-47E9-A48D-CB46D72C5169}" xr6:coauthVersionLast="47" xr6:coauthVersionMax="47" xr10:uidLastSave="{05A2773E-BD3A-45F5-A6A4-8DFAE656D1DC}"/>
  <bookViews>
    <workbookView xWindow="57490" yWindow="-11130" windowWidth="38620" windowHeight="21220" xr2:uid="{00000000-000D-0000-FFFF-FFFF00000000}"/>
  </bookViews>
  <sheets>
    <sheet name="Summary" sheetId="1" r:id="rId1"/>
    <sheet name="Welfare" sheetId="3" r:id="rId2"/>
    <sheet name="Education" sheetId="6" r:id="rId3"/>
    <sheet name="Social housing" sheetId="4" r:id="rId4"/>
  </sheets>
  <definedNames>
    <definedName name="_xlnm.Print_Area" localSheetId="0">Summary!$A$1:$O$51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 r="E29" i="1" s="1"/>
  <c r="F29" i="1" l="1"/>
  <c r="J31" i="1"/>
  <c r="I31" i="1"/>
  <c r="H31" i="1"/>
  <c r="G31" i="1"/>
  <c r="F31" i="1"/>
  <c r="J30" i="1"/>
  <c r="I30" i="1"/>
  <c r="H30" i="1"/>
  <c r="G30" i="1"/>
  <c r="F30" i="1"/>
  <c r="J29" i="1"/>
  <c r="I29" i="1"/>
  <c r="H29" i="1"/>
  <c r="G29" i="1"/>
  <c r="E31" i="1"/>
  <c r="E30" i="1"/>
  <c r="F32" i="1" l="1"/>
  <c r="I32" i="1"/>
  <c r="J32" i="1"/>
  <c r="H32" i="1"/>
  <c r="G32" i="1"/>
  <c r="E32" i="1"/>
</calcChain>
</file>

<file path=xl/sharedStrings.xml><?xml version="1.0" encoding="utf-8"?>
<sst xmlns="http://schemas.openxmlformats.org/spreadsheetml/2006/main" count="327" uniqueCount="162">
  <si>
    <t>The impacts of social finance</t>
  </si>
  <si>
    <t>Project category</t>
  </si>
  <si>
    <t>Number of projects</t>
  </si>
  <si>
    <t>Number of welfare service users reached</t>
  </si>
  <si>
    <t>Number of residents</t>
  </si>
  <si>
    <t>Number of apartments</t>
  </si>
  <si>
    <t>Number of apartments for the most vulnerable population</t>
  </si>
  <si>
    <t>Number of students, pupils and children</t>
  </si>
  <si>
    <t>Average class size</t>
  </si>
  <si>
    <t>Welfare</t>
  </si>
  <si>
    <t>Social housing</t>
  </si>
  <si>
    <t>Education</t>
  </si>
  <si>
    <t>Entire portfolio</t>
  </si>
  <si>
    <t xml:space="preserve">Input your invested amount in the original currency of the bond to column 'Amount invested'. The below table will </t>
  </si>
  <si>
    <t>original FX from the trade date of the bond to convert foreign currencies to EUR.</t>
  </si>
  <si>
    <t>ISIN</t>
  </si>
  <si>
    <t>Amount</t>
  </si>
  <si>
    <t>CCY</t>
  </si>
  <si>
    <t>Maturity Date</t>
  </si>
  <si>
    <t>Share</t>
  </si>
  <si>
    <t>Amount invested</t>
  </si>
  <si>
    <t>XS2227906034</t>
  </si>
  <si>
    <t>EUR</t>
  </si>
  <si>
    <t>09/2035</t>
  </si>
  <si>
    <t>The impacts attributable for the sum of the above column 'Amount invested'</t>
  </si>
  <si>
    <t>N/A</t>
  </si>
  <si>
    <t>Disclaimer:</t>
  </si>
  <si>
    <t>Information presented in this spreasheet is based on and should be read in conjuction with MuniFin's Sustainable Bonds Impact Report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</si>
  <si>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Customer</t>
  </si>
  <si>
    <t>Project</t>
  </si>
  <si>
    <t>Target group</t>
  </si>
  <si>
    <t>Social goals</t>
  </si>
  <si>
    <t>Year of approval</t>
  </si>
  <si>
    <t>Estimated completion year</t>
  </si>
  <si>
    <t>Central Finland Healthcare District</t>
  </si>
  <si>
    <t>Hospital district/catchment area residents</t>
  </si>
  <si>
    <t>Equality, Welfare, Safety</t>
  </si>
  <si>
    <t>Joint Municipal Authority for North Karelia Social and Health Services, Siun Sote</t>
  </si>
  <si>
    <t>2023-2030</t>
  </si>
  <si>
    <t>Pirkanmaa Hospital District</t>
  </si>
  <si>
    <t>Sodankylä Municipality</t>
  </si>
  <si>
    <t>Equality, Welfare, Regional vitality</t>
  </si>
  <si>
    <t>The Hospital District of Southwest Finland</t>
  </si>
  <si>
    <t>Joensuun Hoiva- ja Palveluyhdistys ry</t>
  </si>
  <si>
    <t>Elderly people</t>
  </si>
  <si>
    <t>Equality, Communality, Welfare</t>
  </si>
  <si>
    <t>Kiinteistö Oy Kesti</t>
  </si>
  <si>
    <t>Young people in need of special aid</t>
  </si>
  <si>
    <t>MVH-Asunnot Oy</t>
  </si>
  <si>
    <t>NAL Asunnot Oy</t>
  </si>
  <si>
    <t>Niiralan Kulma Oy</t>
  </si>
  <si>
    <t>Communality, Welfare, Safety</t>
  </si>
  <si>
    <t>Setlementtiasunnot Oy</t>
  </si>
  <si>
    <t>Adults with mild intellectual disability, people in psychiatric rehabilitation and immigrants</t>
  </si>
  <si>
    <t>Suomen Hoiva ja Asunto Oy</t>
  </si>
  <si>
    <t>The Foundation for Student Housing in the Helsinki Region, HOAS</t>
  </si>
  <si>
    <t>Students</t>
  </si>
  <si>
    <t>Equality, Communality</t>
  </si>
  <si>
    <t>Versonsilmu Oy</t>
  </si>
  <si>
    <t>Children with intellectual disability</t>
  </si>
  <si>
    <t>Virkkulankylä Oy</t>
  </si>
  <si>
    <t>Elderly people with memory disorders</t>
  </si>
  <si>
    <t>2022-2023</t>
  </si>
  <si>
    <t>Number of students, pupils and children reached</t>
  </si>
  <si>
    <t>Karstula Municipality</t>
  </si>
  <si>
    <t>Day-care aged children, schoolschildren and upper secondary school students in the school's catchment area</t>
  </si>
  <si>
    <t>Communality, Regional vitality</t>
  </si>
  <si>
    <t>Hospital Nova</t>
  </si>
  <si>
    <t>Oulu University Hospital 2030</t>
  </si>
  <si>
    <t>South Savo Social And Health Care Authority</t>
  </si>
  <si>
    <t>Mielen ja kuntoutuksen talo hospital</t>
  </si>
  <si>
    <t>City of Iisalmi</t>
  </si>
  <si>
    <t>New swimming hall in Iisalmi</t>
  </si>
  <si>
    <t>Kanta-Häme Hospital District</t>
  </si>
  <si>
    <t>Hospital of Ahvenisto, Assi</t>
  </si>
  <si>
    <t>Kiinteistö Oy Seinäjoen Terveysteknologiakeskus</t>
  </si>
  <si>
    <t>M-Talo Hospital</t>
  </si>
  <si>
    <t>Psychiatric hospital</t>
  </si>
  <si>
    <t>Renovation of North Karelia Central Hospital wing E</t>
  </si>
  <si>
    <t>Joint Municipal Authority for Northern Ostrobothnia Healthcare District</t>
  </si>
  <si>
    <t>Päijät-Häme Joint Authority for Health and Wellbeing</t>
  </si>
  <si>
    <t>Päijät-Häme Central Hospital expansion stage 7</t>
  </si>
  <si>
    <t>Well-being centre Sopukka</t>
  </si>
  <si>
    <t>City of Valkeakoski</t>
  </si>
  <si>
    <t>Valkeakoski leisure centre</t>
  </si>
  <si>
    <t>Tyks Lighthouse Hospital</t>
  </si>
  <si>
    <t>Residents of the region</t>
  </si>
  <si>
    <t>Asoasunnot Uusimaa Oy</t>
  </si>
  <si>
    <t>Assisted living building Keravan Jukola</t>
  </si>
  <si>
    <t>Apartment building Alberganesplanadi 2</t>
  </si>
  <si>
    <t>Apartment building Anna Sahlsteninkatu 4</t>
  </si>
  <si>
    <t>Apartment building Hietapellontie 11</t>
  </si>
  <si>
    <t>Apartment building Hopeatie 10</t>
  </si>
  <si>
    <t>Apartment building Katajanokanranta 21</t>
  </si>
  <si>
    <t>Apartment building Kilonportti 1</t>
  </si>
  <si>
    <t>Apartment building Kitarakuja 1</t>
  </si>
  <si>
    <t>Apartment building Kitarakuja 3</t>
  </si>
  <si>
    <t>Apartment building Muusantori 5</t>
  </si>
  <si>
    <t>Apartment building Mäkelänrinne 4</t>
  </si>
  <si>
    <t>Apartment building Paraistentie 19</t>
  </si>
  <si>
    <t>Apartment building Pasilanraitio 6</t>
  </si>
  <si>
    <t>Apartment building Retkeilijänkatu 11</t>
  </si>
  <si>
    <t>Apartment building Tuuliniitty 1</t>
  </si>
  <si>
    <t>Apartment building Vehkapolku 10</t>
  </si>
  <si>
    <t>Assisted living building Sepänhelmi</t>
  </si>
  <si>
    <t>Kiinteistö Oy Harjulan Mänty</t>
  </si>
  <si>
    <t>Assisted living building Vahva-Jussin Lenkki 5</t>
  </si>
  <si>
    <t>Assisted living building Kestinpuisto 2</t>
  </si>
  <si>
    <t>Kiinteistö Oy Kpsäätiö Jyväskylä</t>
  </si>
  <si>
    <t>Assisted living building Keljonkatu 40</t>
  </si>
  <si>
    <t>Kiinteistö Oy Taloherttua</t>
  </si>
  <si>
    <t>Assisted living building Kurvis Höllintie 8</t>
  </si>
  <si>
    <t>Kiinteistö Oy Y-Säätiön Palvelutalot Oy</t>
  </si>
  <si>
    <t>Youth accomodation Friisimäki</t>
  </si>
  <si>
    <t>Lahti Foundation of Housing and Services for the Elderly</t>
  </si>
  <si>
    <t>Assisted living building Kyösti Kallion katu 7</t>
  </si>
  <si>
    <t>Mielen ry</t>
  </si>
  <si>
    <t>Assisted living building Kiinteistö Oy Muotialan asuinkeskus</t>
  </si>
  <si>
    <t>Assisted living building Mainiokoti Lukkari</t>
  </si>
  <si>
    <t>Youth accomodation Kirstinharju 4</t>
  </si>
  <si>
    <t>Assisted living building Untamonkatu 6</t>
  </si>
  <si>
    <t>Satalinna Foundation</t>
  </si>
  <si>
    <t>Apartment building Satakuntatalo</t>
  </si>
  <si>
    <t>Apartment building Jousenpuistonkatu 9</t>
  </si>
  <si>
    <t>Apartment building Kontula student housing</t>
  </si>
  <si>
    <t>Assisted living building Postiljooninkatu 9</t>
  </si>
  <si>
    <t>Assisted living building Hirvensalmen palvelutalo</t>
  </si>
  <si>
    <t>Assisted living building Joensuun hoivakoti</t>
  </si>
  <si>
    <t>Assisted living building Mäntyrannan Palvelutalo</t>
  </si>
  <si>
    <t>City of Tampere</t>
  </si>
  <si>
    <t>Assisted living building Koukkuniemen Männistö</t>
  </si>
  <si>
    <t>The Student Village Foundation of Turku</t>
  </si>
  <si>
    <t>Apartment building Kuunsilta</t>
  </si>
  <si>
    <t>Apartment building Tyyssija</t>
  </si>
  <si>
    <t>Assisted living building Versokoti, Paavontie 41</t>
  </si>
  <si>
    <t>Assisted living building Hausjärven Virkkula</t>
  </si>
  <si>
    <t>Assisted living building Pyhäjärvi</t>
  </si>
  <si>
    <t>Yrjö ja Hanna Kiinteistöt Oy</t>
  </si>
  <si>
    <t>Assisted living building As Oy Nurmijärven Ohrantähkä</t>
  </si>
  <si>
    <t>Assisted living building Euran Corylus</t>
  </si>
  <si>
    <t>Assisted living building Kiinteistö Oy Keravan Toukola</t>
  </si>
  <si>
    <t>Äänekosken asumispalvelusäätiö</t>
  </si>
  <si>
    <t>Assisted living building Eerolankatu 16</t>
  </si>
  <si>
    <t>Young people</t>
  </si>
  <si>
    <t>Karstula comprehensive school</t>
  </si>
  <si>
    <t>Kempele Municipality</t>
  </si>
  <si>
    <t>Kirkonkylätalo multipurpose building</t>
  </si>
  <si>
    <t>City of Savonlinna</t>
  </si>
  <si>
    <t>Nätki school</t>
  </si>
  <si>
    <t>Munifin's estimated share of finance
31 Dec 2021</t>
  </si>
  <si>
    <t xml:space="preserve">Number of visitors and patient visits </t>
  </si>
  <si>
    <t>Figures based on the outstanding amount of social finance on 31 December 2021</t>
  </si>
  <si>
    <t xml:space="preserve">show the impact attributable to your invested amount at the end of 2021. The formulas in the below table use the </t>
  </si>
  <si>
    <t>Outstanding amount 
31 Dec 2021 (EUR)</t>
  </si>
  <si>
    <t>Unwithdrawn credit commitment
31 Dec 2021 (EUR)</t>
  </si>
  <si>
    <t>Total committed finance 
31 Dec 2021 (EUR)</t>
  </si>
  <si>
    <t>Outstanding amount 31 Dec 2021 (EUR)</t>
  </si>
  <si>
    <t>Total committed finance 31 Dec 2021 (EUR)</t>
  </si>
  <si>
    <t>Outstanding amount
31 Dec 2021 (EUR)</t>
  </si>
  <si>
    <t>Total committed finance
31 Dec 2021 (EUR)</t>
  </si>
  <si>
    <t>MuniFin Social Impact Report Spreadsheet 2021</t>
  </si>
  <si>
    <t>Number of user and patient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</si>
</sst>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
    <numFmt numFmtId="166" formatCode="0.0\ %"/>
  </numFmts>
  <fonts count="13"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i/>
      <sz val="10"/>
      <name val="Arial"/>
      <family val="2"/>
    </font>
    <font>
      <sz val="11"/>
      <name val="Arial"/>
      <family val="2"/>
      <scheme val="minor"/>
    </font>
    <font>
      <b/>
      <sz val="18"/>
      <color theme="7"/>
      <name val="Arial"/>
      <family val="2"/>
      <scheme val="minor"/>
    </font>
    <font>
      <b/>
      <sz val="10"/>
      <color theme="0"/>
      <name val="Arial"/>
      <family val="2"/>
      <scheme val="minor"/>
    </font>
    <font>
      <b/>
      <sz val="11"/>
      <name val="Arial"/>
      <family val="2"/>
      <scheme val="minor"/>
    </font>
    <font>
      <i/>
      <sz val="11"/>
      <name val="Arial"/>
      <family val="2"/>
      <scheme val="minor"/>
    </font>
  </fonts>
  <fills count="5">
    <fill>
      <patternFill patternType="none"/>
    </fill>
    <fill>
      <patternFill patternType="gray125"/>
    </fill>
    <fill>
      <patternFill patternType="solid">
        <fgColor theme="7"/>
      </patternFill>
    </fill>
    <fill>
      <patternFill patternType="solid">
        <fgColor theme="7"/>
        <bgColor theme="7"/>
      </patternFill>
    </fill>
    <fill>
      <patternFill patternType="solid">
        <fgColor theme="7" tint="0.79998168889431442"/>
        <bgColor theme="7" tint="0.79998168889431442"/>
      </patternFill>
    </fill>
  </fills>
  <borders count="4">
    <border>
      <left/>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4" fillId="2" borderId="0" applyNumberFormat="0" applyBorder="0" applyAlignment="0" applyProtection="0"/>
  </cellStyleXfs>
  <cellXfs count="40">
    <xf numFmtId="0" fontId="0" fillId="0" borderId="0" xfId="0"/>
    <xf numFmtId="0" fontId="3" fillId="0" borderId="0" xfId="0" applyFont="1"/>
    <xf numFmtId="0" fontId="5" fillId="0" borderId="0" xfId="0" applyFont="1"/>
    <xf numFmtId="164" fontId="0" fillId="0" borderId="0" xfId="0" applyNumberFormat="1"/>
    <xf numFmtId="164" fontId="0" fillId="0" borderId="0" xfId="1" applyNumberFormat="1" applyFont="1"/>
    <xf numFmtId="0" fontId="0" fillId="0" borderId="0" xfId="0" applyAlignment="1">
      <alignment wrapText="1"/>
    </xf>
    <xf numFmtId="9" fontId="0" fillId="0" borderId="0" xfId="2" applyFont="1"/>
    <xf numFmtId="0" fontId="7" fillId="0" borderId="0" xfId="0" applyFont="1" applyAlignment="1">
      <alignment vertical="center"/>
    </xf>
    <xf numFmtId="0" fontId="8" fillId="0" borderId="0" xfId="0" applyFont="1"/>
    <xf numFmtId="0" fontId="2" fillId="2" borderId="0" xfId="4" applyFont="1" applyAlignment="1">
      <alignment wrapText="1"/>
    </xf>
    <xf numFmtId="164" fontId="2" fillId="2" borderId="0" xfId="4" applyNumberFormat="1" applyFont="1" applyAlignment="1">
      <alignment wrapText="1"/>
    </xf>
    <xf numFmtId="43" fontId="0" fillId="0" borderId="0" xfId="1" applyFont="1"/>
    <xf numFmtId="0" fontId="0" fillId="0" borderId="0" xfId="1" applyNumberFormat="1" applyFont="1"/>
    <xf numFmtId="9" fontId="0" fillId="0" borderId="0" xfId="0" applyNumberFormat="1"/>
    <xf numFmtId="0" fontId="9" fillId="0" borderId="0" xfId="0" applyFont="1"/>
    <xf numFmtId="0" fontId="2" fillId="3" borderId="1" xfId="0" applyFont="1" applyFill="1" applyBorder="1" applyAlignment="1">
      <alignment vertical="center" wrapText="1"/>
    </xf>
    <xf numFmtId="43" fontId="9" fillId="0" borderId="0" xfId="1" applyFont="1" applyAlignment="1"/>
    <xf numFmtId="9" fontId="9" fillId="0" borderId="0" xfId="2" applyFont="1" applyAlignment="1"/>
    <xf numFmtId="9" fontId="2" fillId="3" borderId="1" xfId="2" applyFont="1" applyFill="1" applyBorder="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2" fillId="3" borderId="2" xfId="0" applyFont="1" applyFill="1" applyBorder="1" applyAlignment="1">
      <alignment vertical="center" wrapText="1"/>
    </xf>
    <xf numFmtId="0" fontId="0" fillId="0" borderId="2" xfId="0" applyBorder="1"/>
    <xf numFmtId="165" fontId="0" fillId="0" borderId="0" xfId="2" applyNumberFormat="1" applyFont="1"/>
    <xf numFmtId="164" fontId="0" fillId="0" borderId="0" xfId="1" applyNumberFormat="1" applyFont="1" applyAlignment="1">
      <alignment horizontal="center"/>
    </xf>
    <xf numFmtId="164" fontId="2" fillId="2" borderId="0" xfId="4" applyNumberFormat="1" applyFont="1" applyAlignment="1">
      <alignment horizontal="center" wrapText="1"/>
    </xf>
    <xf numFmtId="164" fontId="0" fillId="4" borderId="3" xfId="1" applyNumberFormat="1" applyFont="1" applyFill="1" applyBorder="1" applyAlignment="1" applyProtection="1">
      <alignment horizontal="center"/>
      <protection locked="0"/>
    </xf>
    <xf numFmtId="0" fontId="0" fillId="0" borderId="1" xfId="0" applyFont="1" applyBorder="1"/>
    <xf numFmtId="1" fontId="0" fillId="0" borderId="0" xfId="0" applyNumberFormat="1"/>
    <xf numFmtId="0" fontId="10" fillId="3" borderId="1" xfId="0" applyFont="1" applyFill="1" applyBorder="1" applyAlignment="1">
      <alignment vertical="center" wrapText="1"/>
    </xf>
    <xf numFmtId="0" fontId="11" fillId="0" borderId="0" xfId="0" applyFont="1"/>
    <xf numFmtId="0" fontId="12" fillId="0" borderId="0" xfId="0" applyFont="1"/>
    <xf numFmtId="0" fontId="4" fillId="0" borderId="0" xfId="0" applyFont="1" applyAlignment="1">
      <alignment vertical="center" wrapText="1"/>
    </xf>
    <xf numFmtId="0" fontId="0" fillId="0" borderId="0" xfId="0" applyAlignment="1">
      <alignment horizontal="right"/>
    </xf>
    <xf numFmtId="0" fontId="2" fillId="3" borderId="2" xfId="0" applyFont="1" applyFill="1" applyBorder="1" applyAlignment="1">
      <alignment horizontal="center" vertical="center" wrapText="1"/>
    </xf>
    <xf numFmtId="164" fontId="0" fillId="0" borderId="1" xfId="1" applyNumberFormat="1" applyFont="1" applyBorder="1" applyAlignment="1">
      <alignment horizontal="center"/>
    </xf>
    <xf numFmtId="0" fontId="0" fillId="0" borderId="2" xfId="0" applyBorder="1" applyAlignment="1">
      <alignment horizontal="center"/>
    </xf>
    <xf numFmtId="49" fontId="0" fillId="0" borderId="2" xfId="0" applyNumberFormat="1" applyBorder="1" applyAlignment="1">
      <alignment horizontal="center"/>
    </xf>
    <xf numFmtId="166" fontId="0" fillId="0" borderId="2" xfId="2" applyNumberFormat="1" applyFont="1" applyBorder="1" applyAlignment="1" applyProtection="1">
      <alignment horizontal="center"/>
    </xf>
    <xf numFmtId="0" fontId="7" fillId="0" borderId="0" xfId="0" applyFont="1" applyAlignment="1">
      <alignment horizontal="left" vertical="center" wrapText="1"/>
    </xf>
  </cellXfs>
  <cellStyles count="5">
    <cellStyle name="Accent4" xfId="4" builtinId="41"/>
    <cellStyle name="Comma" xfId="1" builtinId="3"/>
    <cellStyle name="Normal" xfId="0" builtinId="0"/>
    <cellStyle name="Normal 2" xfId="3" xr:uid="{00000000-0005-0000-0000-000004000000}"/>
    <cellStyle name="Percent" xfId="2" builtinId="5"/>
  </cellStyles>
  <dxfs count="55">
    <dxf>
      <numFmt numFmtId="1" formatCode="0"/>
    </dxf>
    <dxf>
      <numFmt numFmtId="1" formatCode="0"/>
    </dxf>
    <dxf>
      <numFmt numFmtId="1" formatCode="0"/>
    </dxf>
    <dxf>
      <numFmt numFmtId="13" formatCode="0\ %"/>
    </dxf>
    <dxf>
      <numFmt numFmtId="164" formatCode="_-* #,##0_-;\-* #,##0_-;_-* &quot;-&quot;??_-;_-@_-"/>
    </dxf>
    <dxf>
      <numFmt numFmtId="164" formatCode="_-* #,##0_-;\-* #,##0_-;_-* &quot;-&quot;??_-;_-@_-"/>
    </dxf>
    <dxf>
      <numFmt numFmtId="164" formatCode="_-* #,##0_-;\-* #,##0_-;_-* &quot;-&quot;??_-;_-@_-"/>
    </dxf>
    <dxf>
      <numFmt numFmtId="0" formatCode="General"/>
    </dxf>
    <dxf>
      <numFmt numFmtId="1" formatCode="0"/>
    </dxf>
    <dxf>
      <numFmt numFmtId="164" formatCode="_-* #,##0_-;\-* #,##0_-;_-* &quot;-&quot;??_-;_-@_-"/>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 formatCode="0"/>
    </dxf>
    <dxf>
      <numFmt numFmtId="13" formatCode="0\ %"/>
    </dxf>
    <dxf>
      <numFmt numFmtId="164" formatCode="_-* #,##0_-;\-* #,##0_-;_-* &quot;-&quot;??_-;_-@_-"/>
    </dxf>
    <dxf>
      <numFmt numFmtId="164" formatCode="_-* #,##0_-;\-* #,##0_-;_-* &quot;-&quot;??_-;_-@_-"/>
    </dxf>
    <dxf>
      <numFmt numFmtId="164" formatCode="_-* #,##0_-;\-* #,##0_-;_-* &quot;-&quot;??_-;_-@_-"/>
    </dxf>
    <dxf>
      <numFmt numFmtId="164" formatCode="_-* #,##0_-;\-* #,##0_-;_-* &quot;-&quot;??_-;_-@_-"/>
    </dxf>
    <dxf>
      <numFmt numFmtId="1" formatCode="0"/>
    </dxf>
    <dxf>
      <numFmt numFmtId="164" formatCode="_-* #,##0_-;\-* #,##0_-;_-* &quot;-&quot;??_-;_-@_-"/>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64" formatCode="_-* #,##0_-;\-* #,##0_-;_-* &quot;-&quot;??_-;_-@_-"/>
    </dxf>
    <dxf>
      <numFmt numFmtId="13" formatCode="0\ %"/>
    </dxf>
    <dxf>
      <numFmt numFmtId="164" formatCode="_-* #,##0_-;\-* #,##0_-;_-* &quot;-&quot;??_-;_-@_-"/>
    </dxf>
    <dxf>
      <numFmt numFmtId="164" formatCode="_-* #,##0_-;\-* #,##0_-;_-* &quot;-&quot;??_-;_-@_-"/>
    </dxf>
    <dxf>
      <numFmt numFmtId="164" formatCode="_-* #,##0_-;\-* #,##0_-;_-* &quot;-&quot;??_-;_-@_-"/>
    </dxf>
    <dxf>
      <numFmt numFmtId="164" formatCode="_-* #,##0_-;\-* #,##0_-;_-* &quot;-&quot;??_-;_-@_-"/>
    </dxf>
    <dxf>
      <numFmt numFmtId="1" formatCode="0"/>
    </dxf>
    <dxf>
      <numFmt numFmtId="164" formatCode="_-* #,##0_-;\-* #,##0_-;_-* &quot;-&quot;??_-;_-@_-"/>
    </dxf>
    <dxf>
      <font>
        <b/>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2523955</xdr:colOff>
      <xdr:row>4</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0025"/>
          <a:ext cx="252395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K16" totalsRowShown="0" headerRowDxfId="54" dataDxfId="53" dataCellStyle="Comma">
  <tableColumns count="10">
    <tableColumn id="1" xr3:uid="{00000000-0010-0000-0000-000001000000}" name="Project category"/>
    <tableColumn id="9" xr3:uid="{00000000-0010-0000-0000-000009000000}" name="Number of projects" dataDxfId="52" dataCellStyle="Comma"/>
    <tableColumn id="10" xr3:uid="{00000000-0010-0000-0000-00000A000000}" name="Outstanding amount_x000a_31 Dec 2021 (EUR)" dataDxfId="51" dataCellStyle="Comma"/>
    <tableColumn id="2" xr3:uid="{00000000-0010-0000-0000-000002000000}" name="Number of user and patient visits" dataDxfId="50" dataCellStyle="Comma"/>
    <tableColumn id="3" xr3:uid="{00000000-0010-0000-0000-000003000000}" name="Number of welfare service users reached" dataDxfId="49" dataCellStyle="Comma"/>
    <tableColumn id="4" xr3:uid="{00000000-0010-0000-0000-000004000000}" name="Number of residents" dataDxfId="48" dataCellStyle="Comma"/>
    <tableColumn id="5" xr3:uid="{00000000-0010-0000-0000-000005000000}" name="Number of apartments" dataDxfId="47" dataCellStyle="Comma"/>
    <tableColumn id="6" xr3:uid="{00000000-0010-0000-0000-000006000000}" name="Number of apartments for the most vulnerable population" dataDxfId="46" dataCellStyle="Comma"/>
    <tableColumn id="7" xr3:uid="{00000000-0010-0000-0000-000007000000}" name="Number of students, pupils and children" dataDxfId="45" dataCellStyle="Comma"/>
    <tableColumn id="8" xr3:uid="{00000000-0010-0000-0000-000008000000}" name="Average class size" dataDxfId="44" dataCellStyle="Comma"/>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A1B2A0-437F-463D-B134-A0F263469658}" name="Table13" displayName="Table13" ref="B28:K32" totalsRowShown="0" headerRowDxfId="43" dataDxfId="42" dataCellStyle="Comma">
  <tableColumns count="10">
    <tableColumn id="1" xr3:uid="{DF290102-99AA-43A7-9675-AE13C35C24F7}" name="Project category"/>
    <tableColumn id="9" xr3:uid="{AF17D030-9FE4-413F-81EF-E51C25A1C215}" name="Number of projects" dataDxfId="41" dataCellStyle="Comma"/>
    <tableColumn id="10" xr3:uid="{CC73BF11-328B-40F8-98AC-7941C2A0CBDE}" name="Outstanding amount_x000a_31 Dec 2021 (EUR)" dataDxfId="40" dataCellStyle="Comma"/>
    <tableColumn id="2" xr3:uid="{9AD93344-C605-438D-93BA-C32F076BB544}" name="Number of user and patient visits" dataDxfId="39" dataCellStyle="Comma"/>
    <tableColumn id="3" xr3:uid="{5438A2FD-626F-4F2F-AEE6-BF2BC39BBC65}" name="Number of welfare service users reached" dataDxfId="38" dataCellStyle="Comma"/>
    <tableColumn id="4" xr3:uid="{1299B760-DC1F-498D-AE92-22831070896A}" name="Number of residents" dataDxfId="37" dataCellStyle="Comma"/>
    <tableColumn id="5" xr3:uid="{64D4CA33-140F-473A-800E-D7D115621324}" name="Number of apartments" dataDxfId="36" dataCellStyle="Comma"/>
    <tableColumn id="6" xr3:uid="{6AD2C84C-0F7C-4099-B505-08D76F3F30CF}" name="Number of apartments for the most vulnerable population" dataDxfId="35" dataCellStyle="Comma"/>
    <tableColumn id="7" xr3:uid="{5A64F57A-A7B7-483D-9544-C9088F13AFEA}" name="Number of students, pupils and children" dataDxfId="34" dataCellStyle="Comma"/>
    <tableColumn id="8" xr3:uid="{35831682-A062-4987-ACB3-7DC831416E2A}" name="Average class size" dataDxfId="33" dataCellStyle="Comma"/>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M15" totalsRowShown="0" headerRowDxfId="32">
  <tableColumns count="12">
    <tableColumn id="1" xr3:uid="{00000000-0010-0000-0100-000001000000}" name="Customer"/>
    <tableColumn id="2" xr3:uid="{00000000-0010-0000-0100-000002000000}" name="Project"/>
    <tableColumn id="3" xr3:uid="{00000000-0010-0000-0100-000003000000}" name="Target group"/>
    <tableColumn id="4" xr3:uid="{00000000-0010-0000-0100-000004000000}" name="Social goals" dataDxfId="31" dataCellStyle="Comma"/>
    <tableColumn id="5" xr3:uid="{00000000-0010-0000-0100-000005000000}" name="Year of approval" dataDxfId="30" dataCellStyle="Comma"/>
    <tableColumn id="6" xr3:uid="{00000000-0010-0000-0100-000006000000}" name="Estimated completion year" dataDxfId="29" dataCellStyle="Comma"/>
    <tableColumn id="7" xr3:uid="{00000000-0010-0000-0100-000007000000}" name="Outstanding amount_x000a_31 Dec 2021 (EUR)" dataDxfId="28" dataCellStyle="Comma"/>
    <tableColumn id="8" xr3:uid="{00000000-0010-0000-0100-000008000000}" name="Unwithdrawn credit commitment_x000a_31 Dec 2021 (EUR)" dataDxfId="27" dataCellStyle="Comma"/>
    <tableColumn id="9" xr3:uid="{00000000-0010-0000-0100-000009000000}" name="Total committed finance_x000a_31 Dec 2021 (EUR)" dataDxfId="26" dataCellStyle="Comma"/>
    <tableColumn id="10" xr3:uid="{00000000-0010-0000-0100-00000A000000}" name="Munifin's estimated share of finance_x000a_31 Dec 2021" dataDxfId="25" dataCellStyle="Percent"/>
    <tableColumn id="11" xr3:uid="{00000000-0010-0000-0100-00000B000000}" name="Number of visitors and patient visits " dataDxfId="24" dataCellStyle="Comma"/>
    <tableColumn id="12" xr3:uid="{00000000-0010-0000-0100-00000C000000}" name="Number of welfare service users reached" dataDxfId="23" dataCellStyle="Comma"/>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3:M6" totalsRowShown="0" headerRowDxfId="22" headerRowBorderDxfId="21">
  <tableColumns count="12">
    <tableColumn id="1" xr3:uid="{00000000-0010-0000-0300-000001000000}" name="Customer"/>
    <tableColumn id="2" xr3:uid="{00000000-0010-0000-0300-000002000000}" name="Project"/>
    <tableColumn id="3" xr3:uid="{00000000-0010-0000-0300-000003000000}" name="Target group"/>
    <tableColumn id="4" xr3:uid="{00000000-0010-0000-0300-000004000000}" name="Social goals" dataDxfId="20" dataCellStyle="Comma"/>
    <tableColumn id="5" xr3:uid="{00000000-0010-0000-0300-000005000000}" name="Year of approval" dataDxfId="19" dataCellStyle="Comma"/>
    <tableColumn id="6" xr3:uid="{00000000-0010-0000-0300-000006000000}" name="Estimated completion year" dataDxfId="18" dataCellStyle="Comma"/>
    <tableColumn id="7" xr3:uid="{00000000-0010-0000-0300-000007000000}" name="Outstanding amount 31 Dec 2021 (EUR)" dataDxfId="17" dataCellStyle="Comma"/>
    <tableColumn id="8" xr3:uid="{00000000-0010-0000-0300-000008000000}" name="Unwithdrawn credit commitment_x000a_31 Dec 2021 (EUR)" dataDxfId="16" dataCellStyle="Comma"/>
    <tableColumn id="9" xr3:uid="{00000000-0010-0000-0300-000009000000}" name="Total committed finance 31 Dec 2021 (EUR)" dataDxfId="15" dataCellStyle="Comma"/>
    <tableColumn id="10" xr3:uid="{00000000-0010-0000-0300-00000A000000}" name="Munifin's estimated share of finance_x000a_31 Dec 2021" dataDxfId="14" dataCellStyle="Comma"/>
    <tableColumn id="11" xr3:uid="{00000000-0010-0000-0300-00000B000000}" name="Number of students, pupils and children reached" dataDxfId="13" dataCellStyle="Comma"/>
    <tableColumn id="12" xr3:uid="{00000000-0010-0000-0300-00000C000000}" name="Average class size" dataDxfId="12" dataCellStyle="Comma"/>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3:N47" totalsRowShown="0" headerRowDxfId="11" headerRowBorderDxfId="10">
  <tableColumns count="13">
    <tableColumn id="1" xr3:uid="{00000000-0010-0000-0200-000001000000}" name="Customer"/>
    <tableColumn id="2" xr3:uid="{00000000-0010-0000-0200-000002000000}" name="Project"/>
    <tableColumn id="3" xr3:uid="{00000000-0010-0000-0200-000003000000}" name="Target group"/>
    <tableColumn id="4" xr3:uid="{00000000-0010-0000-0200-000004000000}" name="Social goals" dataDxfId="9" dataCellStyle="Comma"/>
    <tableColumn id="5" xr3:uid="{00000000-0010-0000-0200-000005000000}" name="Year of approval" dataDxfId="8" dataCellStyle="Comma"/>
    <tableColumn id="6" xr3:uid="{00000000-0010-0000-0200-000006000000}" name="Estimated completion year" dataDxfId="7" dataCellStyle="Comma"/>
    <tableColumn id="7" xr3:uid="{00000000-0010-0000-0200-000007000000}" name="Outstanding amount _x000a_31 Dec 2021 (EUR)" dataDxfId="6" dataCellStyle="Comma"/>
    <tableColumn id="8" xr3:uid="{00000000-0010-0000-0200-000008000000}" name="Unwithdrawn credit commitment_x000a_31 Dec 2021 (EUR)" dataDxfId="5" dataCellStyle="Comma"/>
    <tableColumn id="9" xr3:uid="{00000000-0010-0000-0200-000009000000}" name="Total committed finance _x000a_31 Dec 2021 (EUR)" dataDxfId="4" dataCellStyle="Comma"/>
    <tableColumn id="10" xr3:uid="{00000000-0010-0000-0200-00000A000000}" name="Munifin's estimated share of finance_x000a_31 Dec 2021" dataDxfId="3" dataCellStyle="Percent"/>
    <tableColumn id="11" xr3:uid="{00000000-0010-0000-0200-00000B000000}" name="Number of residents" dataDxfId="2" dataCellStyle="Comma"/>
    <tableColumn id="12" xr3:uid="{00000000-0010-0000-0200-00000C000000}" name="Number of apartments" dataDxfId="1" dataCellStyle="Comma"/>
    <tableColumn id="14" xr3:uid="{76F9D9DC-8E01-4952-A215-46C481D54DE9}" name="Number of apartments for the most vulnerable population" dataDxfId="0"/>
  </tableColumns>
  <tableStyleInfo name="TableStyleLight12"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K51"/>
  <sheetViews>
    <sheetView showGridLines="0" tabSelected="1" zoomScale="85" zoomScaleNormal="85" zoomScalePageLayoutView="80" workbookViewId="0">
      <selection activeCell="G24" sqref="G24"/>
    </sheetView>
  </sheetViews>
  <sheetFormatPr defaultRowHeight="14" x14ac:dyDescent="0.3"/>
  <cols>
    <col min="1" max="1" width="5.58203125" customWidth="1"/>
    <col min="2" max="2" width="36.25" customWidth="1"/>
    <col min="3" max="3" width="15.5" customWidth="1"/>
    <col min="4" max="4" width="19.5" customWidth="1"/>
    <col min="5" max="5" width="16.25" customWidth="1"/>
    <col min="6" max="6" width="23.5" customWidth="1"/>
    <col min="7" max="7" width="14.33203125" customWidth="1"/>
    <col min="8" max="8" width="15.5" customWidth="1"/>
    <col min="9" max="9" width="18.08203125" customWidth="1"/>
    <col min="10" max="10" width="16.08203125" customWidth="1"/>
    <col min="11" max="11" width="12.33203125" customWidth="1"/>
  </cols>
  <sheetData>
    <row r="1" spans="2:11" ht="20.25" customHeight="1" x14ac:dyDescent="0.3"/>
    <row r="7" spans="2:11" x14ac:dyDescent="0.3">
      <c r="B7" s="30" t="s">
        <v>160</v>
      </c>
    </row>
    <row r="8" spans="2:11" ht="14.5" x14ac:dyDescent="0.35">
      <c r="B8" s="31" t="s">
        <v>151</v>
      </c>
    </row>
    <row r="9" spans="2:11" ht="14.5" x14ac:dyDescent="0.35">
      <c r="B9" s="2"/>
    </row>
    <row r="10" spans="2:11" ht="14.5" x14ac:dyDescent="0.35">
      <c r="B10" s="2"/>
    </row>
    <row r="11" spans="2:11" x14ac:dyDescent="0.3">
      <c r="B11" s="1" t="s">
        <v>0</v>
      </c>
    </row>
    <row r="12" spans="2:11" ht="65.25" customHeight="1" x14ac:dyDescent="0.3">
      <c r="B12" s="19" t="s">
        <v>1</v>
      </c>
      <c r="C12" s="19" t="s">
        <v>2</v>
      </c>
      <c r="D12" s="32" t="s">
        <v>158</v>
      </c>
      <c r="E12" s="19" t="s">
        <v>161</v>
      </c>
      <c r="F12" s="19" t="s">
        <v>3</v>
      </c>
      <c r="G12" s="19" t="s">
        <v>4</v>
      </c>
      <c r="H12" s="19" t="s">
        <v>5</v>
      </c>
      <c r="I12" s="19" t="s">
        <v>6</v>
      </c>
      <c r="J12" s="19" t="s">
        <v>7</v>
      </c>
      <c r="K12" s="19" t="s">
        <v>8</v>
      </c>
    </row>
    <row r="13" spans="2:11" x14ac:dyDescent="0.3">
      <c r="B13" s="1" t="s">
        <v>9</v>
      </c>
      <c r="C13" s="4">
        <v>12</v>
      </c>
      <c r="D13" s="4">
        <v>946507429.87</v>
      </c>
      <c r="E13" s="4">
        <v>1952648.1939891519</v>
      </c>
      <c r="F13" s="4">
        <v>2599373.4131242014</v>
      </c>
      <c r="G13" s="4"/>
      <c r="H13" s="4"/>
      <c r="I13" s="4"/>
      <c r="J13" s="4"/>
      <c r="K13" s="4"/>
    </row>
    <row r="14" spans="2:11" x14ac:dyDescent="0.3">
      <c r="B14" s="1" t="s">
        <v>10</v>
      </c>
      <c r="C14" s="4">
        <v>44</v>
      </c>
      <c r="D14" s="4">
        <v>198707272.55000001</v>
      </c>
      <c r="E14" s="4"/>
      <c r="F14" s="4"/>
      <c r="G14" s="4">
        <v>2148.6897855638395</v>
      </c>
      <c r="H14" s="4">
        <v>2071.5690301525979</v>
      </c>
      <c r="I14" s="4">
        <v>1905.7959998876793</v>
      </c>
      <c r="J14" s="4"/>
      <c r="K14" s="4"/>
    </row>
    <row r="15" spans="2:11" x14ac:dyDescent="0.3">
      <c r="B15" s="1" t="s">
        <v>11</v>
      </c>
      <c r="C15" s="4">
        <v>3</v>
      </c>
      <c r="D15" s="4">
        <v>15649652.24</v>
      </c>
      <c r="E15" s="4"/>
      <c r="F15" s="4"/>
      <c r="G15" s="4"/>
      <c r="H15" s="4"/>
      <c r="I15" s="4"/>
      <c r="J15" s="4">
        <v>1661.8861626666667</v>
      </c>
      <c r="K15" s="4">
        <v>17.5</v>
      </c>
    </row>
    <row r="16" spans="2:11" x14ac:dyDescent="0.3">
      <c r="B16" s="9" t="s">
        <v>12</v>
      </c>
      <c r="C16" s="10">
        <v>59</v>
      </c>
      <c r="D16" s="10">
        <v>1160864354.6600001</v>
      </c>
      <c r="E16" s="10">
        <v>1952648.1939891519</v>
      </c>
      <c r="F16" s="10">
        <v>2599373.4131242014</v>
      </c>
      <c r="G16" s="10">
        <v>2148.6897855638395</v>
      </c>
      <c r="H16" s="10">
        <v>2071.5690301525979</v>
      </c>
      <c r="I16" s="10">
        <v>1905.7959998876793</v>
      </c>
      <c r="J16" s="10">
        <v>1661.8861626666667</v>
      </c>
      <c r="K16" s="10">
        <v>17.5</v>
      </c>
    </row>
    <row r="17" spans="2:11" x14ac:dyDescent="0.3">
      <c r="B17" s="5"/>
      <c r="C17" s="5"/>
      <c r="D17" s="5"/>
      <c r="E17" s="5"/>
      <c r="F17" s="5"/>
      <c r="G17" s="5"/>
      <c r="H17" s="5"/>
      <c r="I17" s="5"/>
    </row>
    <row r="18" spans="2:11" x14ac:dyDescent="0.3">
      <c r="B18" s="5"/>
      <c r="C18" s="5"/>
      <c r="D18" s="5"/>
      <c r="E18" s="5"/>
      <c r="F18" s="5"/>
      <c r="G18" s="5"/>
      <c r="H18" s="5"/>
      <c r="I18" s="5"/>
    </row>
    <row r="19" spans="2:11" x14ac:dyDescent="0.3">
      <c r="B19" s="1" t="s">
        <v>13</v>
      </c>
      <c r="C19" s="5"/>
      <c r="D19" s="5"/>
      <c r="E19" s="5"/>
      <c r="F19" s="5"/>
      <c r="G19" s="5"/>
      <c r="H19" s="5"/>
      <c r="I19" s="5"/>
    </row>
    <row r="20" spans="2:11" x14ac:dyDescent="0.3">
      <c r="B20" s="1" t="s">
        <v>152</v>
      </c>
      <c r="C20" s="5"/>
      <c r="D20" s="5"/>
      <c r="E20" s="5"/>
      <c r="F20" s="5"/>
      <c r="G20" s="5"/>
      <c r="H20" s="5"/>
      <c r="I20" s="5"/>
    </row>
    <row r="21" spans="2:11" x14ac:dyDescent="0.3">
      <c r="B21" s="1" t="s">
        <v>14</v>
      </c>
      <c r="C21" s="5"/>
      <c r="D21" s="5"/>
      <c r="E21" s="5"/>
      <c r="F21" s="5"/>
      <c r="G21" s="5"/>
      <c r="H21" s="5"/>
      <c r="I21" s="5"/>
    </row>
    <row r="22" spans="2:11" x14ac:dyDescent="0.3">
      <c r="B22" s="5"/>
      <c r="C22" s="5"/>
      <c r="D22" s="5"/>
      <c r="E22" s="5"/>
      <c r="F22" s="5"/>
      <c r="G22" s="5"/>
      <c r="H22" s="5"/>
      <c r="I22" s="5"/>
    </row>
    <row r="23" spans="2:11" ht="28" x14ac:dyDescent="0.3">
      <c r="B23" s="21" t="s">
        <v>15</v>
      </c>
      <c r="C23" s="34" t="s">
        <v>16</v>
      </c>
      <c r="D23" s="34" t="s">
        <v>17</v>
      </c>
      <c r="E23" s="34" t="s">
        <v>18</v>
      </c>
      <c r="F23" s="34" t="s">
        <v>19</v>
      </c>
      <c r="G23" s="21" t="s">
        <v>20</v>
      </c>
      <c r="H23" s="5"/>
      <c r="I23" s="5"/>
    </row>
    <row r="24" spans="2:11" x14ac:dyDescent="0.3">
      <c r="B24" s="22" t="s">
        <v>21</v>
      </c>
      <c r="C24" s="35">
        <v>1100000000</v>
      </c>
      <c r="D24" s="36" t="s">
        <v>22</v>
      </c>
      <c r="E24" s="37" t="s">
        <v>23</v>
      </c>
      <c r="F24" s="38">
        <f>C24/D16</f>
        <v>0.94756979623357773</v>
      </c>
      <c r="G24" s="26"/>
      <c r="H24" s="3"/>
      <c r="I24" s="3"/>
      <c r="J24" s="3"/>
      <c r="K24" s="3"/>
    </row>
    <row r="25" spans="2:11" x14ac:dyDescent="0.3">
      <c r="C25" s="3"/>
      <c r="D25" s="3"/>
      <c r="E25" s="3"/>
      <c r="F25" s="3"/>
      <c r="G25" s="3"/>
      <c r="H25" s="3"/>
      <c r="I25" s="3"/>
      <c r="J25" s="3"/>
      <c r="K25" s="3"/>
    </row>
    <row r="26" spans="2:11" x14ac:dyDescent="0.3">
      <c r="C26" s="3"/>
      <c r="D26" s="3"/>
      <c r="E26" s="3"/>
      <c r="F26" s="3"/>
      <c r="G26" s="3"/>
      <c r="H26" s="3"/>
      <c r="I26" s="3"/>
      <c r="J26" s="3"/>
      <c r="K26" s="3"/>
    </row>
    <row r="27" spans="2:11" x14ac:dyDescent="0.3">
      <c r="B27" s="1" t="s">
        <v>24</v>
      </c>
      <c r="C27" s="3"/>
      <c r="D27" s="3"/>
      <c r="E27" s="23"/>
      <c r="F27" s="3"/>
      <c r="G27" s="3"/>
      <c r="H27" s="3"/>
      <c r="I27" s="3"/>
      <c r="J27" s="3"/>
      <c r="K27" s="3"/>
    </row>
    <row r="28" spans="2:11" ht="56" x14ac:dyDescent="0.3">
      <c r="B28" s="19" t="s">
        <v>1</v>
      </c>
      <c r="C28" s="19" t="s">
        <v>2</v>
      </c>
      <c r="D28" s="32" t="s">
        <v>158</v>
      </c>
      <c r="E28" s="19" t="s">
        <v>161</v>
      </c>
      <c r="F28" s="19" t="s">
        <v>3</v>
      </c>
      <c r="G28" s="19" t="s">
        <v>4</v>
      </c>
      <c r="H28" s="19" t="s">
        <v>5</v>
      </c>
      <c r="I28" s="19" t="s">
        <v>6</v>
      </c>
      <c r="J28" s="19" t="s">
        <v>7</v>
      </c>
      <c r="K28" s="19" t="s">
        <v>8</v>
      </c>
    </row>
    <row r="29" spans="2:11" x14ac:dyDescent="0.3">
      <c r="B29" s="1" t="s">
        <v>9</v>
      </c>
      <c r="C29" s="4"/>
      <c r="D29" s="4"/>
      <c r="E29" s="4">
        <f>$F$24*MIN($C$24/$F$24/$D$16,1)*E13*$G$24/$C$24</f>
        <v>0</v>
      </c>
      <c r="F29" s="4">
        <f>$F$24*MIN($C$24/$F$24/$D$16,1)*F13*$G$24/$C$24</f>
        <v>0</v>
      </c>
      <c r="G29" s="4">
        <f t="shared" ref="G29:J29" si="0">$F$24*MIN($C$24/$F$24/$D$16,1)*G13*$G$24/$C$24</f>
        <v>0</v>
      </c>
      <c r="H29" s="4">
        <f t="shared" si="0"/>
        <v>0</v>
      </c>
      <c r="I29" s="4">
        <f t="shared" si="0"/>
        <v>0</v>
      </c>
      <c r="J29" s="4">
        <f t="shared" si="0"/>
        <v>0</v>
      </c>
      <c r="K29" s="24">
        <v>0</v>
      </c>
    </row>
    <row r="30" spans="2:11" x14ac:dyDescent="0.3">
      <c r="B30" s="1" t="s">
        <v>10</v>
      </c>
      <c r="C30" s="4"/>
      <c r="D30" s="4"/>
      <c r="E30" s="4">
        <f t="shared" ref="E30:J31" si="1">$F$24*MIN($C$24/$F$24/$D$16,1)*E14*$G$24/$C$24</f>
        <v>0</v>
      </c>
      <c r="F30" s="4">
        <f t="shared" si="1"/>
        <v>0</v>
      </c>
      <c r="G30" s="4">
        <f t="shared" si="1"/>
        <v>0</v>
      </c>
      <c r="H30" s="4">
        <f t="shared" si="1"/>
        <v>0</v>
      </c>
      <c r="I30" s="4">
        <f t="shared" si="1"/>
        <v>0</v>
      </c>
      <c r="J30" s="4">
        <f t="shared" si="1"/>
        <v>0</v>
      </c>
      <c r="K30" s="24">
        <v>0</v>
      </c>
    </row>
    <row r="31" spans="2:11" x14ac:dyDescent="0.3">
      <c r="B31" s="1" t="s">
        <v>11</v>
      </c>
      <c r="C31" s="4"/>
      <c r="D31" s="4"/>
      <c r="E31" s="4">
        <f t="shared" si="1"/>
        <v>0</v>
      </c>
      <c r="F31" s="4">
        <f t="shared" si="1"/>
        <v>0</v>
      </c>
      <c r="G31" s="4">
        <f t="shared" si="1"/>
        <v>0</v>
      </c>
      <c r="H31" s="4">
        <f t="shared" si="1"/>
        <v>0</v>
      </c>
      <c r="I31" s="4">
        <f t="shared" si="1"/>
        <v>0</v>
      </c>
      <c r="J31" s="4">
        <f t="shared" si="1"/>
        <v>0</v>
      </c>
      <c r="K31" s="24" t="s">
        <v>25</v>
      </c>
    </row>
    <row r="32" spans="2:11" x14ac:dyDescent="0.3">
      <c r="B32" s="9" t="s">
        <v>12</v>
      </c>
      <c r="C32" s="10"/>
      <c r="D32" s="10"/>
      <c r="E32" s="10">
        <f>SUM(E29:E31)</f>
        <v>0</v>
      </c>
      <c r="F32" s="10">
        <f t="shared" ref="F32:J32" si="2">SUM(F29:F31)</f>
        <v>0</v>
      </c>
      <c r="G32" s="10">
        <f t="shared" si="2"/>
        <v>0</v>
      </c>
      <c r="H32" s="10">
        <f t="shared" si="2"/>
        <v>0</v>
      </c>
      <c r="I32" s="10">
        <f t="shared" si="2"/>
        <v>0</v>
      </c>
      <c r="J32" s="10">
        <f t="shared" si="2"/>
        <v>0</v>
      </c>
      <c r="K32" s="25" t="s">
        <v>25</v>
      </c>
    </row>
    <row r="34" spans="2:9" x14ac:dyDescent="0.3">
      <c r="E34" s="3"/>
    </row>
    <row r="36" spans="2:9" x14ac:dyDescent="0.3">
      <c r="B36" s="7" t="s">
        <v>26</v>
      </c>
      <c r="C36" s="8"/>
      <c r="D36" s="8"/>
      <c r="E36" s="8"/>
      <c r="F36" s="8"/>
      <c r="G36" s="8"/>
      <c r="H36" s="8"/>
      <c r="I36" s="8"/>
    </row>
    <row r="37" spans="2:9" ht="11.25" customHeight="1" x14ac:dyDescent="0.3">
      <c r="B37" s="39" t="s">
        <v>27</v>
      </c>
      <c r="C37" s="39"/>
      <c r="D37" s="39"/>
      <c r="E37" s="39"/>
      <c r="F37" s="39"/>
      <c r="G37" s="39"/>
      <c r="H37" s="39"/>
      <c r="I37" s="39"/>
    </row>
    <row r="38" spans="2:9" ht="11.25" customHeight="1" x14ac:dyDescent="0.3">
      <c r="B38" s="39"/>
      <c r="C38" s="39"/>
      <c r="D38" s="39"/>
      <c r="E38" s="39"/>
      <c r="F38" s="39"/>
      <c r="G38" s="39"/>
      <c r="H38" s="39"/>
      <c r="I38" s="39"/>
    </row>
    <row r="39" spans="2:9" ht="11.25" customHeight="1" x14ac:dyDescent="0.3">
      <c r="B39" s="39"/>
      <c r="C39" s="39"/>
      <c r="D39" s="39"/>
      <c r="E39" s="39"/>
      <c r="F39" s="39"/>
      <c r="G39" s="39"/>
      <c r="H39" s="39"/>
      <c r="I39" s="39"/>
    </row>
    <row r="40" spans="2:9" ht="11.25" customHeight="1" x14ac:dyDescent="0.3">
      <c r="B40" s="39"/>
      <c r="C40" s="39"/>
      <c r="D40" s="39"/>
      <c r="E40" s="39"/>
      <c r="F40" s="39"/>
      <c r="G40" s="39"/>
      <c r="H40" s="39"/>
      <c r="I40" s="39"/>
    </row>
    <row r="41" spans="2:9" ht="11.25" customHeight="1" x14ac:dyDescent="0.3">
      <c r="B41" s="39"/>
      <c r="C41" s="39"/>
      <c r="D41" s="39"/>
      <c r="E41" s="39"/>
      <c r="F41" s="39"/>
      <c r="G41" s="39"/>
      <c r="H41" s="39"/>
      <c r="I41" s="39"/>
    </row>
    <row r="42" spans="2:9" ht="11.25" customHeight="1" x14ac:dyDescent="0.3">
      <c r="B42" s="39"/>
      <c r="C42" s="39"/>
      <c r="D42" s="39"/>
      <c r="E42" s="39"/>
      <c r="F42" s="39"/>
      <c r="G42" s="39"/>
      <c r="H42" s="39"/>
      <c r="I42" s="39"/>
    </row>
    <row r="43" spans="2:9" x14ac:dyDescent="0.3">
      <c r="B43" s="39"/>
      <c r="C43" s="39"/>
      <c r="D43" s="39"/>
      <c r="E43" s="39"/>
      <c r="F43" s="39"/>
      <c r="G43" s="39"/>
      <c r="H43" s="39"/>
      <c r="I43" s="39"/>
    </row>
    <row r="44" spans="2:9" x14ac:dyDescent="0.3">
      <c r="B44" s="39"/>
      <c r="C44" s="39"/>
      <c r="D44" s="39"/>
      <c r="E44" s="39"/>
      <c r="F44" s="39"/>
      <c r="G44" s="39"/>
      <c r="H44" s="39"/>
      <c r="I44" s="39"/>
    </row>
    <row r="45" spans="2:9" x14ac:dyDescent="0.3">
      <c r="B45" s="39"/>
      <c r="C45" s="39"/>
      <c r="D45" s="39"/>
      <c r="E45" s="39"/>
      <c r="F45" s="39"/>
      <c r="G45" s="39"/>
      <c r="H45" s="39"/>
      <c r="I45" s="39"/>
    </row>
    <row r="51" customFormat="1" ht="46.5" customHeight="1" x14ac:dyDescent="0.3"/>
  </sheetData>
  <sheetProtection algorithmName="SHA-512" hashValue="dgka8ZCP3HwYIDmImzRYKjdLx8PIDEsa3Q++FoLqst5mEFKthSKLqXztXRAazdYx6GrE/HPJTDN2sDvAXC3tHQ==" saltValue="RKk+DVIRHEL+ojsTLPNfDg==" spinCount="100000" sheet="1" objects="1" scenarios="1"/>
  <mergeCells count="1">
    <mergeCell ref="B37:I45"/>
  </mergeCells>
  <dataValidations count="1">
    <dataValidation type="decimal" allowBlank="1" showInputMessage="1" showErrorMessage="1" errorTitle="Invalid amount" error="Insert a value between zero and the total outstanding amount." sqref="G24" xr:uid="{CA15AFA8-8521-4959-80B5-2A027810C022}">
      <formula1>0</formula1>
      <formula2>C24</formula2>
    </dataValidation>
  </dataValidations>
  <pageMargins left="0.7" right="0.7" top="0.75" bottom="0.75" header="0.3" footer="0.3"/>
  <pageSetup paperSize="9" scale="2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AO15"/>
  <sheetViews>
    <sheetView showGridLines="0" zoomScale="80" zoomScaleNormal="80" workbookViewId="0">
      <pane ySplit="3" topLeftCell="A4" activePane="bottomLeft" state="frozen"/>
      <selection pane="bottomLeft"/>
    </sheetView>
  </sheetViews>
  <sheetFormatPr defaultRowHeight="14" x14ac:dyDescent="0.3"/>
  <cols>
    <col min="1" max="1" width="4.08203125" customWidth="1"/>
    <col min="2" max="2" width="69.58203125" customWidth="1"/>
    <col min="3" max="3" width="51.58203125" customWidth="1"/>
    <col min="4" max="4" width="40" customWidth="1"/>
    <col min="5" max="5" width="31.33203125" bestFit="1" customWidth="1"/>
    <col min="6" max="6" width="18.33203125" customWidth="1"/>
    <col min="7" max="7" width="19.58203125" customWidth="1"/>
    <col min="8" max="8" width="23.08203125" customWidth="1"/>
    <col min="9" max="9" width="23.33203125" customWidth="1"/>
    <col min="10" max="10" width="25.33203125" customWidth="1"/>
    <col min="11" max="11" width="24.08203125" customWidth="1"/>
    <col min="12" max="12" width="26" customWidth="1"/>
    <col min="13" max="13" width="22.83203125" customWidth="1"/>
    <col min="15" max="15" width="13.08203125" bestFit="1" customWidth="1"/>
  </cols>
  <sheetData>
    <row r="1" spans="2:41" ht="23.15" customHeight="1" x14ac:dyDescent="0.3"/>
    <row r="2" spans="2:41" ht="23.15" customHeight="1" x14ac:dyDescent="0.5">
      <c r="B2" s="14" t="s">
        <v>9</v>
      </c>
      <c r="C2" s="14"/>
      <c r="D2" s="14"/>
      <c r="E2" s="14"/>
      <c r="F2" s="14"/>
      <c r="G2" s="14"/>
      <c r="H2" s="14"/>
      <c r="I2" s="14"/>
    </row>
    <row r="3" spans="2:41" ht="62.15" customHeight="1" x14ac:dyDescent="0.3">
      <c r="B3" s="20" t="s">
        <v>28</v>
      </c>
      <c r="C3" s="20" t="s">
        <v>29</v>
      </c>
      <c r="D3" s="20" t="s">
        <v>30</v>
      </c>
      <c r="E3" s="20" t="s">
        <v>31</v>
      </c>
      <c r="F3" s="20" t="s">
        <v>32</v>
      </c>
      <c r="G3" s="20" t="s">
        <v>33</v>
      </c>
      <c r="H3" s="20" t="s">
        <v>158</v>
      </c>
      <c r="I3" s="20" t="s">
        <v>154</v>
      </c>
      <c r="J3" s="20" t="s">
        <v>159</v>
      </c>
      <c r="K3" s="20" t="s">
        <v>149</v>
      </c>
      <c r="L3" s="20" t="s">
        <v>150</v>
      </c>
      <c r="M3" s="20" t="s">
        <v>3</v>
      </c>
    </row>
    <row r="4" spans="2:41" x14ac:dyDescent="0.3">
      <c r="B4" t="s">
        <v>69</v>
      </c>
      <c r="C4" t="s">
        <v>70</v>
      </c>
      <c r="D4" t="s">
        <v>35</v>
      </c>
      <c r="E4" s="4" t="s">
        <v>36</v>
      </c>
      <c r="F4" s="28">
        <v>2020</v>
      </c>
      <c r="G4">
        <v>2023</v>
      </c>
      <c r="H4" s="4">
        <v>25000000</v>
      </c>
      <c r="I4" s="4">
        <v>15000000</v>
      </c>
      <c r="J4" s="4">
        <v>40000000</v>
      </c>
      <c r="K4" s="13">
        <v>0.625</v>
      </c>
      <c r="L4" s="4">
        <v>63062.5</v>
      </c>
      <c r="M4" s="4">
        <v>65000</v>
      </c>
    </row>
    <row r="5" spans="2:41" x14ac:dyDescent="0.3">
      <c r="B5" t="s">
        <v>71</v>
      </c>
      <c r="C5" t="s">
        <v>72</v>
      </c>
      <c r="D5" t="s">
        <v>35</v>
      </c>
      <c r="E5" s="4" t="s">
        <v>36</v>
      </c>
      <c r="F5" s="28">
        <v>2020</v>
      </c>
      <c r="G5">
        <v>2022</v>
      </c>
      <c r="H5" s="4">
        <v>6500000</v>
      </c>
      <c r="I5" s="4">
        <v>0</v>
      </c>
      <c r="J5" s="4">
        <v>6500000</v>
      </c>
      <c r="K5" s="13">
        <v>1</v>
      </c>
      <c r="L5" s="4">
        <v>180000</v>
      </c>
      <c r="M5" s="4">
        <v>21317</v>
      </c>
    </row>
    <row r="6" spans="2:41" x14ac:dyDescent="0.3">
      <c r="B6" t="s">
        <v>73</v>
      </c>
      <c r="C6" t="s">
        <v>74</v>
      </c>
      <c r="D6" t="s">
        <v>35</v>
      </c>
      <c r="E6" s="4" t="s">
        <v>36</v>
      </c>
      <c r="F6" s="28">
        <v>2020</v>
      </c>
      <c r="G6">
        <v>2025</v>
      </c>
      <c r="H6" s="4">
        <v>45000000</v>
      </c>
      <c r="I6" s="4">
        <v>133000000</v>
      </c>
      <c r="J6" s="4">
        <v>178000000</v>
      </c>
      <c r="K6" s="13">
        <v>0.25280898876404495</v>
      </c>
      <c r="L6" s="4">
        <v>53342.696629213489</v>
      </c>
      <c r="M6" s="4">
        <v>67752.808988764053</v>
      </c>
    </row>
    <row r="7" spans="2:41" x14ac:dyDescent="0.3">
      <c r="B7" t="s">
        <v>34</v>
      </c>
      <c r="C7" t="s">
        <v>67</v>
      </c>
      <c r="D7" t="s">
        <v>35</v>
      </c>
      <c r="E7" s="4" t="s">
        <v>36</v>
      </c>
      <c r="F7" s="28">
        <v>2020</v>
      </c>
      <c r="G7">
        <v>2020</v>
      </c>
      <c r="H7" s="4">
        <v>229166315.24000001</v>
      </c>
      <c r="I7" s="4">
        <v>17833684.760000002</v>
      </c>
      <c r="J7" s="4">
        <v>247000000.00000003</v>
      </c>
      <c r="K7" s="13">
        <v>0.50700512221238947</v>
      </c>
      <c r="L7" s="4">
        <v>202802.04888495579</v>
      </c>
      <c r="M7" s="4">
        <v>126751.28055309736</v>
      </c>
    </row>
    <row r="8" spans="2:41" x14ac:dyDescent="0.3">
      <c r="B8" t="s">
        <v>75</v>
      </c>
      <c r="C8" t="s">
        <v>76</v>
      </c>
      <c r="D8" t="s">
        <v>35</v>
      </c>
      <c r="E8" s="4" t="s">
        <v>41</v>
      </c>
      <c r="F8" s="28">
        <v>2021</v>
      </c>
      <c r="G8">
        <v>2021</v>
      </c>
      <c r="H8" s="4">
        <v>20000000</v>
      </c>
      <c r="I8" s="4">
        <v>0</v>
      </c>
      <c r="J8" s="4">
        <v>20000000</v>
      </c>
      <c r="K8" s="13">
        <v>1</v>
      </c>
      <c r="L8" s="4">
        <v>58000</v>
      </c>
      <c r="M8" s="4">
        <v>193000</v>
      </c>
    </row>
    <row r="9" spans="2:41" s="1" customFormat="1" x14ac:dyDescent="0.3">
      <c r="B9" t="s">
        <v>39</v>
      </c>
      <c r="C9" t="s">
        <v>77</v>
      </c>
      <c r="D9" t="s">
        <v>35</v>
      </c>
      <c r="E9" s="4" t="s">
        <v>36</v>
      </c>
      <c r="F9" s="28">
        <v>2020</v>
      </c>
      <c r="G9" s="33" t="s">
        <v>38</v>
      </c>
      <c r="H9" s="4">
        <v>95000000</v>
      </c>
      <c r="I9" s="4">
        <v>0</v>
      </c>
      <c r="J9" s="4">
        <v>95000000</v>
      </c>
      <c r="K9" s="13">
        <v>0.99999999999999989</v>
      </c>
      <c r="L9" s="4">
        <v>65684.210526315786</v>
      </c>
      <c r="M9" s="4">
        <v>849859.57894736831</v>
      </c>
      <c r="O9"/>
      <c r="P9"/>
      <c r="Q9"/>
      <c r="R9"/>
      <c r="S9"/>
      <c r="T9"/>
      <c r="U9"/>
      <c r="V9"/>
      <c r="W9"/>
      <c r="X9"/>
      <c r="Y9"/>
      <c r="Z9"/>
      <c r="AA9"/>
      <c r="AB9"/>
      <c r="AC9"/>
      <c r="AD9"/>
      <c r="AE9"/>
      <c r="AF9"/>
      <c r="AG9"/>
      <c r="AH9"/>
      <c r="AI9"/>
      <c r="AJ9"/>
      <c r="AK9"/>
      <c r="AL9"/>
      <c r="AM9"/>
      <c r="AN9"/>
      <c r="AO9"/>
    </row>
    <row r="10" spans="2:41" x14ac:dyDescent="0.3">
      <c r="B10" t="s">
        <v>37</v>
      </c>
      <c r="C10" t="s">
        <v>78</v>
      </c>
      <c r="D10" t="s">
        <v>35</v>
      </c>
      <c r="E10" s="4" t="s">
        <v>36</v>
      </c>
      <c r="F10" s="28">
        <v>2020</v>
      </c>
      <c r="G10">
        <v>2026</v>
      </c>
      <c r="H10" s="4">
        <v>56000000</v>
      </c>
      <c r="I10" s="4">
        <v>0</v>
      </c>
      <c r="J10" s="4">
        <v>56000000</v>
      </c>
      <c r="K10" s="13">
        <v>1</v>
      </c>
      <c r="L10" s="4">
        <v>50000</v>
      </c>
      <c r="M10" s="4">
        <v>165000</v>
      </c>
    </row>
    <row r="11" spans="2:41" x14ac:dyDescent="0.3">
      <c r="B11" t="s">
        <v>79</v>
      </c>
      <c r="C11" t="s">
        <v>68</v>
      </c>
      <c r="D11" t="s">
        <v>35</v>
      </c>
      <c r="E11" s="4" t="s">
        <v>36</v>
      </c>
      <c r="F11" s="28">
        <v>2020</v>
      </c>
      <c r="G11" s="33" t="s">
        <v>38</v>
      </c>
      <c r="H11" s="4">
        <v>215000000</v>
      </c>
      <c r="I11" s="4">
        <v>0</v>
      </c>
      <c r="J11" s="4">
        <v>215000000</v>
      </c>
      <c r="K11" s="13">
        <v>0.6869009584664536</v>
      </c>
      <c r="L11" s="4">
        <v>450856.3738019169</v>
      </c>
      <c r="M11" s="4">
        <v>508306.70926517574</v>
      </c>
    </row>
    <row r="12" spans="2:41" x14ac:dyDescent="0.3">
      <c r="B12" t="s">
        <v>80</v>
      </c>
      <c r="C12" t="s">
        <v>81</v>
      </c>
      <c r="D12" t="s">
        <v>35</v>
      </c>
      <c r="E12" s="4" t="s">
        <v>41</v>
      </c>
      <c r="F12" s="28">
        <v>2021</v>
      </c>
      <c r="G12">
        <v>2022</v>
      </c>
      <c r="H12" s="4">
        <v>70898334</v>
      </c>
      <c r="I12" s="4">
        <v>0</v>
      </c>
      <c r="J12" s="4">
        <v>70898334</v>
      </c>
      <c r="K12" s="13">
        <v>1</v>
      </c>
      <c r="L12" s="4">
        <v>400000</v>
      </c>
      <c r="M12" s="4">
        <v>213000</v>
      </c>
    </row>
    <row r="13" spans="2:41" x14ac:dyDescent="0.3">
      <c r="B13" t="s">
        <v>40</v>
      </c>
      <c r="C13" t="s">
        <v>82</v>
      </c>
      <c r="D13" t="s">
        <v>35</v>
      </c>
      <c r="E13" s="4" t="s">
        <v>41</v>
      </c>
      <c r="F13" s="28">
        <v>2020</v>
      </c>
      <c r="G13">
        <v>2020</v>
      </c>
      <c r="H13" s="4">
        <v>19988230.190000001</v>
      </c>
      <c r="I13" s="4">
        <v>0</v>
      </c>
      <c r="J13" s="4">
        <v>19988230.190000001</v>
      </c>
      <c r="K13" s="13">
        <v>1</v>
      </c>
      <c r="L13" s="4">
        <v>86240</v>
      </c>
      <c r="M13" s="4">
        <v>8000</v>
      </c>
    </row>
    <row r="14" spans="2:41" x14ac:dyDescent="0.3">
      <c r="B14" t="s">
        <v>83</v>
      </c>
      <c r="C14" t="s">
        <v>84</v>
      </c>
      <c r="D14" t="s">
        <v>86</v>
      </c>
      <c r="E14" s="4" t="s">
        <v>41</v>
      </c>
      <c r="F14" s="28">
        <v>2021</v>
      </c>
      <c r="G14">
        <v>2022</v>
      </c>
      <c r="H14" s="4">
        <v>6409555.4299999997</v>
      </c>
      <c r="I14" s="4">
        <v>5590444.5700000003</v>
      </c>
      <c r="J14" s="4">
        <v>12000000</v>
      </c>
      <c r="K14" s="13">
        <v>0.53412961916666668</v>
      </c>
      <c r="L14" s="4">
        <v>0</v>
      </c>
      <c r="M14" s="4">
        <v>11155.297096295833</v>
      </c>
    </row>
    <row r="15" spans="2:41" x14ac:dyDescent="0.3">
      <c r="B15" t="s">
        <v>42</v>
      </c>
      <c r="C15" t="s">
        <v>85</v>
      </c>
      <c r="D15" t="s">
        <v>35</v>
      </c>
      <c r="E15" s="4" t="s">
        <v>41</v>
      </c>
      <c r="F15" s="28">
        <v>2020</v>
      </c>
      <c r="G15">
        <v>2022</v>
      </c>
      <c r="H15" s="4">
        <v>157544995.00999999</v>
      </c>
      <c r="I15" s="4">
        <v>42455004.990000002</v>
      </c>
      <c r="J15" s="4">
        <v>200000000</v>
      </c>
      <c r="K15" s="13">
        <v>0.78772497504999994</v>
      </c>
      <c r="L15" s="4">
        <v>342660.36414674995</v>
      </c>
      <c r="M15" s="4">
        <v>370230.7382735</v>
      </c>
    </row>
  </sheetData>
  <sheetProtection algorithmName="SHA-512" hashValue="yr83F+zH5oE3J5pL9zi4HuHXVpTZ8+cHuZPW/uzGLT+BRfX6zmPdfE5AF241BuVmxdi+wAE2ngncPRmPdL72fA==" saltValue="PNrhnCyixcT7QAkIUQr2Jw==" spinCount="100000"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M6"/>
  <sheetViews>
    <sheetView showGridLines="0" zoomScale="80" zoomScaleNormal="80" workbookViewId="0">
      <pane ySplit="3" topLeftCell="A4" activePane="bottomLeft" state="frozen"/>
      <selection pane="bottomLeft"/>
    </sheetView>
  </sheetViews>
  <sheetFormatPr defaultRowHeight="14" x14ac:dyDescent="0.3"/>
  <cols>
    <col min="1" max="1" width="4.08203125" customWidth="1"/>
    <col min="2" max="2" width="69.58203125" customWidth="1"/>
    <col min="3" max="3" width="51.58203125" customWidth="1"/>
    <col min="4" max="4" width="52.33203125" customWidth="1"/>
    <col min="5" max="5" width="28.58203125" bestFit="1" customWidth="1"/>
    <col min="6" max="6" width="19.33203125" customWidth="1"/>
    <col min="7" max="7" width="16.25" customWidth="1"/>
    <col min="8" max="8" width="19.75" customWidth="1"/>
    <col min="9" max="9" width="20.83203125" customWidth="1"/>
    <col min="10" max="10" width="23.08203125" customWidth="1"/>
    <col min="11" max="11" width="19.33203125" customWidth="1"/>
    <col min="12" max="12" width="21.58203125" customWidth="1"/>
    <col min="13" max="13" width="10.83203125" customWidth="1"/>
  </cols>
  <sheetData>
    <row r="1" spans="2:13" ht="23.15" customHeight="1" x14ac:dyDescent="0.3"/>
    <row r="2" spans="2:13" ht="23.15" customHeight="1" x14ac:dyDescent="0.5">
      <c r="B2" s="14" t="s">
        <v>11</v>
      </c>
    </row>
    <row r="3" spans="2:13" ht="62.15" customHeight="1" x14ac:dyDescent="0.3">
      <c r="B3" s="15" t="s">
        <v>28</v>
      </c>
      <c r="C3" s="15" t="s">
        <v>29</v>
      </c>
      <c r="D3" s="15" t="s">
        <v>30</v>
      </c>
      <c r="E3" s="15" t="s">
        <v>31</v>
      </c>
      <c r="F3" s="15" t="s">
        <v>32</v>
      </c>
      <c r="G3" s="15" t="s">
        <v>33</v>
      </c>
      <c r="H3" s="15" t="s">
        <v>156</v>
      </c>
      <c r="I3" s="15" t="s">
        <v>154</v>
      </c>
      <c r="J3" s="15" t="s">
        <v>157</v>
      </c>
      <c r="K3" s="15" t="s">
        <v>149</v>
      </c>
      <c r="L3" s="15" t="s">
        <v>63</v>
      </c>
      <c r="M3" s="15" t="s">
        <v>8</v>
      </c>
    </row>
    <row r="4" spans="2:13" ht="32.25" customHeight="1" x14ac:dyDescent="0.3">
      <c r="B4" t="s">
        <v>64</v>
      </c>
      <c r="C4" t="s">
        <v>144</v>
      </c>
      <c r="D4" s="5" t="s">
        <v>65</v>
      </c>
      <c r="E4" s="4" t="s">
        <v>66</v>
      </c>
      <c r="F4" s="28">
        <v>2020</v>
      </c>
      <c r="G4">
        <v>2021</v>
      </c>
      <c r="H4" s="4">
        <v>11923298.84</v>
      </c>
      <c r="I4" s="4">
        <v>2876701.16</v>
      </c>
      <c r="J4" s="4">
        <v>14800000</v>
      </c>
      <c r="K4" s="13">
        <v>0.80562829999999996</v>
      </c>
      <c r="L4" s="28">
        <v>365.21816266666667</v>
      </c>
      <c r="M4">
        <v>17</v>
      </c>
    </row>
    <row r="5" spans="2:13" x14ac:dyDescent="0.3">
      <c r="B5" t="s">
        <v>145</v>
      </c>
      <c r="C5" t="s">
        <v>146</v>
      </c>
      <c r="D5" t="s">
        <v>56</v>
      </c>
      <c r="E5" s="4" t="s">
        <v>66</v>
      </c>
      <c r="F5" s="28">
        <v>2021</v>
      </c>
      <c r="G5">
        <v>2023</v>
      </c>
      <c r="H5" s="4">
        <v>8353.4</v>
      </c>
      <c r="I5" s="4">
        <v>0</v>
      </c>
      <c r="J5" s="4">
        <v>8353.4</v>
      </c>
      <c r="K5" s="13">
        <v>1</v>
      </c>
      <c r="L5" s="28">
        <v>1200</v>
      </c>
    </row>
    <row r="6" spans="2:13" x14ac:dyDescent="0.3">
      <c r="B6" t="s">
        <v>147</v>
      </c>
      <c r="C6" t="s">
        <v>148</v>
      </c>
      <c r="D6" t="s">
        <v>56</v>
      </c>
      <c r="E6" s="4" t="s">
        <v>66</v>
      </c>
      <c r="F6" s="28">
        <v>2020</v>
      </c>
      <c r="G6">
        <v>2021</v>
      </c>
      <c r="H6" s="4">
        <v>3718000</v>
      </c>
      <c r="I6" s="4">
        <v>1282000</v>
      </c>
      <c r="J6" s="4">
        <v>5000000</v>
      </c>
      <c r="K6" s="13">
        <v>0.74360000000000004</v>
      </c>
      <c r="L6" s="28">
        <v>96.668000000000006</v>
      </c>
      <c r="M6">
        <v>18</v>
      </c>
    </row>
  </sheetData>
  <sheetProtection algorithmName="SHA-512" hashValue="tLI6bLuxvylcykEZ4JTtVianRNkTvUnrBDS6m77gxY2SPl0w6GE0iUJBlS7jFqpB2B6aw/5jqWZq/LNN3v6XlQ==" saltValue="k2Gav34mDawDzYsc+EtJPw=="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N47"/>
  <sheetViews>
    <sheetView showGridLines="0" zoomScale="80" zoomScaleNormal="80" workbookViewId="0">
      <pane ySplit="3" topLeftCell="A4" activePane="bottomLeft" state="frozen"/>
      <selection pane="bottomLeft"/>
    </sheetView>
  </sheetViews>
  <sheetFormatPr defaultRowHeight="14" x14ac:dyDescent="0.3"/>
  <cols>
    <col min="1" max="1" width="4.08203125" customWidth="1"/>
    <col min="2" max="2" width="69.58203125" customWidth="1"/>
    <col min="3" max="3" width="51.58203125" customWidth="1"/>
    <col min="4" max="4" width="80.5" customWidth="1"/>
    <col min="5" max="5" width="29.5" style="4" bestFit="1" customWidth="1"/>
    <col min="6" max="6" width="18.33203125" style="12" customWidth="1"/>
    <col min="7" max="7" width="17.75" style="12" customWidth="1"/>
    <col min="8" max="8" width="23.33203125" style="11" customWidth="1"/>
    <col min="9" max="9" width="24.58203125" style="4" customWidth="1"/>
    <col min="10" max="10" width="23.75" style="4" customWidth="1"/>
    <col min="11" max="11" width="19.58203125" style="6" customWidth="1"/>
    <col min="12" max="12" width="13.33203125" customWidth="1"/>
    <col min="13" max="13" width="13.25" customWidth="1"/>
    <col min="14" max="14" width="17.5" bestFit="1" customWidth="1"/>
  </cols>
  <sheetData>
    <row r="1" spans="2:14" ht="23.15" customHeight="1" x14ac:dyDescent="0.3"/>
    <row r="2" spans="2:14" ht="23.15" customHeight="1" x14ac:dyDescent="0.5">
      <c r="B2" s="14" t="s">
        <v>10</v>
      </c>
      <c r="C2" s="14"/>
      <c r="D2" s="14"/>
      <c r="E2" s="14"/>
      <c r="F2" s="14"/>
      <c r="G2" s="14"/>
      <c r="H2" s="16"/>
      <c r="I2" s="14"/>
      <c r="J2" s="14"/>
      <c r="K2" s="17"/>
    </row>
    <row r="3" spans="2:14" ht="62.15" customHeight="1" x14ac:dyDescent="0.3">
      <c r="B3" s="15" t="s">
        <v>28</v>
      </c>
      <c r="C3" s="15" t="s">
        <v>29</v>
      </c>
      <c r="D3" s="15" t="s">
        <v>30</v>
      </c>
      <c r="E3" s="15" t="s">
        <v>31</v>
      </c>
      <c r="F3" s="15" t="s">
        <v>32</v>
      </c>
      <c r="G3" s="15" t="s">
        <v>33</v>
      </c>
      <c r="H3" s="15" t="s">
        <v>153</v>
      </c>
      <c r="I3" s="15" t="s">
        <v>154</v>
      </c>
      <c r="J3" s="15" t="s">
        <v>155</v>
      </c>
      <c r="K3" s="18" t="s">
        <v>149</v>
      </c>
      <c r="L3" s="15" t="s">
        <v>4</v>
      </c>
      <c r="M3" s="15" t="s">
        <v>5</v>
      </c>
      <c r="N3" s="29" t="s">
        <v>6</v>
      </c>
    </row>
    <row r="4" spans="2:14" x14ac:dyDescent="0.3">
      <c r="B4" t="s">
        <v>87</v>
      </c>
      <c r="C4" t="s">
        <v>88</v>
      </c>
      <c r="D4" t="s">
        <v>44</v>
      </c>
      <c r="E4" s="4" t="s">
        <v>36</v>
      </c>
      <c r="F4" s="28">
        <v>2021</v>
      </c>
      <c r="G4">
        <v>2022</v>
      </c>
      <c r="H4" s="4">
        <v>1100000</v>
      </c>
      <c r="I4" s="4">
        <v>6061250</v>
      </c>
      <c r="J4" s="4">
        <v>7161250</v>
      </c>
      <c r="K4" s="13">
        <v>0.15360446849362891</v>
      </c>
      <c r="L4" s="28">
        <v>6.9122010822133007</v>
      </c>
      <c r="M4" s="28">
        <v>6.9122010822133007</v>
      </c>
      <c r="N4" s="28">
        <v>0</v>
      </c>
    </row>
    <row r="5" spans="2:14" x14ac:dyDescent="0.3">
      <c r="B5" t="s">
        <v>55</v>
      </c>
      <c r="C5" t="s">
        <v>89</v>
      </c>
      <c r="D5" t="s">
        <v>56</v>
      </c>
      <c r="E5" s="4" t="s">
        <v>57</v>
      </c>
      <c r="F5" s="28">
        <v>2021</v>
      </c>
      <c r="G5">
        <v>2021</v>
      </c>
      <c r="H5" s="4">
        <v>0</v>
      </c>
      <c r="I5" s="4">
        <v>1551558</v>
      </c>
      <c r="J5" s="4">
        <v>1551558</v>
      </c>
      <c r="K5" s="13">
        <v>0</v>
      </c>
      <c r="L5" s="28">
        <v>0</v>
      </c>
      <c r="M5" s="28">
        <v>0</v>
      </c>
      <c r="N5" s="28">
        <v>0</v>
      </c>
    </row>
    <row r="6" spans="2:14" x14ac:dyDescent="0.3">
      <c r="B6" t="s">
        <v>55</v>
      </c>
      <c r="C6" t="s">
        <v>90</v>
      </c>
      <c r="D6" t="s">
        <v>56</v>
      </c>
      <c r="E6" s="4" t="s">
        <v>57</v>
      </c>
      <c r="F6" s="28">
        <v>2021</v>
      </c>
      <c r="G6">
        <v>2022</v>
      </c>
      <c r="H6" s="4">
        <v>2590000</v>
      </c>
      <c r="I6" s="4">
        <v>3889141</v>
      </c>
      <c r="J6" s="4">
        <v>6479141</v>
      </c>
      <c r="K6" s="13">
        <v>0.39974434882648796</v>
      </c>
      <c r="L6" s="28">
        <v>54.365231440402361</v>
      </c>
      <c r="M6" s="28">
        <v>54.365231440402361</v>
      </c>
      <c r="N6" s="28">
        <v>54.365231440402361</v>
      </c>
    </row>
    <row r="7" spans="2:14" x14ac:dyDescent="0.3">
      <c r="B7" t="s">
        <v>55</v>
      </c>
      <c r="C7" t="s">
        <v>91</v>
      </c>
      <c r="D7" t="s">
        <v>56</v>
      </c>
      <c r="E7" s="4" t="s">
        <v>57</v>
      </c>
      <c r="F7" s="28">
        <v>2021</v>
      </c>
      <c r="G7">
        <v>2020</v>
      </c>
      <c r="H7" s="4">
        <v>858874</v>
      </c>
      <c r="I7" s="4">
        <v>0</v>
      </c>
      <c r="J7" s="4">
        <v>858874</v>
      </c>
      <c r="K7" s="13">
        <v>1</v>
      </c>
      <c r="L7" s="28">
        <v>38</v>
      </c>
      <c r="M7" s="28">
        <v>38</v>
      </c>
      <c r="N7" s="28">
        <v>38</v>
      </c>
    </row>
    <row r="8" spans="2:14" x14ac:dyDescent="0.3">
      <c r="B8" t="s">
        <v>55</v>
      </c>
      <c r="C8" t="s">
        <v>92</v>
      </c>
      <c r="D8" t="s">
        <v>56</v>
      </c>
      <c r="E8" s="4" t="s">
        <v>57</v>
      </c>
      <c r="F8" s="28">
        <v>2020</v>
      </c>
      <c r="G8">
        <v>2021</v>
      </c>
      <c r="H8" s="4">
        <v>4771428</v>
      </c>
      <c r="I8" s="4">
        <v>0</v>
      </c>
      <c r="J8" s="4">
        <v>4771428</v>
      </c>
      <c r="K8" s="13">
        <v>1</v>
      </c>
      <c r="L8" s="28">
        <v>62</v>
      </c>
      <c r="M8" s="28">
        <v>62</v>
      </c>
      <c r="N8" s="28">
        <v>62</v>
      </c>
    </row>
    <row r="9" spans="2:14" x14ac:dyDescent="0.3">
      <c r="B9" t="s">
        <v>55</v>
      </c>
      <c r="C9" t="s">
        <v>93</v>
      </c>
      <c r="D9" t="s">
        <v>56</v>
      </c>
      <c r="E9" s="4" t="s">
        <v>57</v>
      </c>
      <c r="F9" s="28">
        <v>2021</v>
      </c>
      <c r="G9">
        <v>2021</v>
      </c>
      <c r="H9" s="4">
        <v>0</v>
      </c>
      <c r="I9" s="4">
        <v>4120000</v>
      </c>
      <c r="J9" s="4">
        <v>4120000</v>
      </c>
      <c r="K9" s="13">
        <v>0</v>
      </c>
      <c r="L9" s="28">
        <v>0</v>
      </c>
      <c r="M9" s="28">
        <v>0</v>
      </c>
      <c r="N9" s="28">
        <v>0</v>
      </c>
    </row>
    <row r="10" spans="2:14" x14ac:dyDescent="0.3">
      <c r="B10" t="s">
        <v>55</v>
      </c>
      <c r="C10" t="s">
        <v>94</v>
      </c>
      <c r="D10" t="s">
        <v>56</v>
      </c>
      <c r="E10" s="4" t="s">
        <v>57</v>
      </c>
      <c r="F10" s="28">
        <v>2021</v>
      </c>
      <c r="G10">
        <v>2021</v>
      </c>
      <c r="H10" s="4">
        <v>0</v>
      </c>
      <c r="I10" s="4">
        <v>1452000</v>
      </c>
      <c r="J10" s="4">
        <v>1452000</v>
      </c>
      <c r="K10" s="13">
        <v>0</v>
      </c>
      <c r="L10" s="28">
        <v>0</v>
      </c>
      <c r="M10" s="28">
        <v>0</v>
      </c>
      <c r="N10" s="28">
        <v>0</v>
      </c>
    </row>
    <row r="11" spans="2:14" x14ac:dyDescent="0.3">
      <c r="B11" t="s">
        <v>55</v>
      </c>
      <c r="C11" t="s">
        <v>95</v>
      </c>
      <c r="D11" t="s">
        <v>56</v>
      </c>
      <c r="E11" s="4" t="s">
        <v>57</v>
      </c>
      <c r="F11" s="28">
        <v>2020</v>
      </c>
      <c r="G11">
        <v>2020</v>
      </c>
      <c r="H11" s="4">
        <v>4780527</v>
      </c>
      <c r="I11" s="4">
        <v>0</v>
      </c>
      <c r="J11" s="4">
        <v>4780527</v>
      </c>
      <c r="K11" s="13">
        <v>1</v>
      </c>
      <c r="L11" s="28">
        <v>36</v>
      </c>
      <c r="M11" s="28">
        <v>36</v>
      </c>
      <c r="N11" s="28">
        <v>36</v>
      </c>
    </row>
    <row r="12" spans="2:14" x14ac:dyDescent="0.3">
      <c r="B12" t="s">
        <v>55</v>
      </c>
      <c r="C12" t="s">
        <v>96</v>
      </c>
      <c r="D12" t="s">
        <v>56</v>
      </c>
      <c r="E12" s="4" t="s">
        <v>57</v>
      </c>
      <c r="F12" s="28">
        <v>2020</v>
      </c>
      <c r="G12">
        <v>2019</v>
      </c>
      <c r="H12" s="4">
        <v>7353748</v>
      </c>
      <c r="I12" s="4">
        <v>0</v>
      </c>
      <c r="J12" s="4">
        <v>7353748</v>
      </c>
      <c r="K12" s="13">
        <v>1</v>
      </c>
      <c r="L12" s="28">
        <v>116</v>
      </c>
      <c r="M12" s="28">
        <v>116</v>
      </c>
      <c r="N12" s="28">
        <v>116</v>
      </c>
    </row>
    <row r="13" spans="2:14" x14ac:dyDescent="0.3">
      <c r="B13" t="s">
        <v>55</v>
      </c>
      <c r="C13" t="s">
        <v>97</v>
      </c>
      <c r="D13" t="s">
        <v>56</v>
      </c>
      <c r="E13" s="4" t="s">
        <v>57</v>
      </c>
      <c r="F13" s="28">
        <v>2021</v>
      </c>
      <c r="G13">
        <v>2021</v>
      </c>
      <c r="H13" s="4">
        <v>0</v>
      </c>
      <c r="I13" s="4">
        <v>2752000</v>
      </c>
      <c r="J13" s="4">
        <v>2752000</v>
      </c>
      <c r="K13" s="13">
        <v>0</v>
      </c>
      <c r="L13" s="28">
        <v>0</v>
      </c>
      <c r="M13" s="28">
        <v>0</v>
      </c>
      <c r="N13" s="28">
        <v>0</v>
      </c>
    </row>
    <row r="14" spans="2:14" x14ac:dyDescent="0.3">
      <c r="B14" t="s">
        <v>55</v>
      </c>
      <c r="C14" t="s">
        <v>98</v>
      </c>
      <c r="D14" t="s">
        <v>56</v>
      </c>
      <c r="E14" s="4" t="s">
        <v>57</v>
      </c>
      <c r="F14" s="28">
        <v>2020</v>
      </c>
      <c r="G14">
        <v>2021</v>
      </c>
      <c r="H14" s="4">
        <v>12601540</v>
      </c>
      <c r="I14" s="4">
        <v>0</v>
      </c>
      <c r="J14" s="4">
        <v>12601540</v>
      </c>
      <c r="K14" s="13">
        <v>1</v>
      </c>
      <c r="L14" s="28">
        <v>88</v>
      </c>
      <c r="M14" s="28">
        <v>88</v>
      </c>
      <c r="N14" s="28">
        <v>88</v>
      </c>
    </row>
    <row r="15" spans="2:14" x14ac:dyDescent="0.3">
      <c r="B15" t="s">
        <v>55</v>
      </c>
      <c r="C15" t="s">
        <v>99</v>
      </c>
      <c r="D15" t="s">
        <v>56</v>
      </c>
      <c r="E15" s="4" t="s">
        <v>57</v>
      </c>
      <c r="F15" s="28">
        <v>2021</v>
      </c>
      <c r="G15">
        <v>2021</v>
      </c>
      <c r="H15" s="4">
        <v>3256854</v>
      </c>
      <c r="I15" s="4">
        <v>0</v>
      </c>
      <c r="J15" s="4">
        <v>3256854</v>
      </c>
      <c r="K15" s="13">
        <v>1</v>
      </c>
      <c r="L15" s="28">
        <v>45</v>
      </c>
      <c r="M15" s="28">
        <v>45</v>
      </c>
      <c r="N15" s="28">
        <v>45</v>
      </c>
    </row>
    <row r="16" spans="2:14" x14ac:dyDescent="0.3">
      <c r="B16" t="s">
        <v>55</v>
      </c>
      <c r="C16" t="s">
        <v>100</v>
      </c>
      <c r="D16" t="s">
        <v>56</v>
      </c>
      <c r="E16" s="4" t="s">
        <v>57</v>
      </c>
      <c r="F16" s="28">
        <v>2020</v>
      </c>
      <c r="G16">
        <v>2020</v>
      </c>
      <c r="H16" s="4">
        <v>5651354</v>
      </c>
      <c r="I16" s="4">
        <v>0</v>
      </c>
      <c r="J16" s="4">
        <v>5651354</v>
      </c>
      <c r="K16" s="13">
        <v>1</v>
      </c>
      <c r="L16" s="28">
        <v>71</v>
      </c>
      <c r="M16" s="28">
        <v>71</v>
      </c>
      <c r="N16" s="28">
        <v>71</v>
      </c>
    </row>
    <row r="17" spans="2:14" x14ac:dyDescent="0.3">
      <c r="B17" t="s">
        <v>55</v>
      </c>
      <c r="C17" t="s">
        <v>101</v>
      </c>
      <c r="D17" t="s">
        <v>56</v>
      </c>
      <c r="E17" s="4" t="s">
        <v>57</v>
      </c>
      <c r="F17" s="28">
        <v>2020</v>
      </c>
      <c r="G17">
        <v>2020</v>
      </c>
      <c r="H17" s="4">
        <v>8494667</v>
      </c>
      <c r="I17" s="4">
        <v>0</v>
      </c>
      <c r="J17" s="4">
        <v>8494667</v>
      </c>
      <c r="K17" s="13">
        <v>1</v>
      </c>
      <c r="L17" s="28">
        <v>100</v>
      </c>
      <c r="M17" s="28">
        <v>100</v>
      </c>
      <c r="N17" s="28">
        <v>100</v>
      </c>
    </row>
    <row r="18" spans="2:14" x14ac:dyDescent="0.3">
      <c r="B18" t="s">
        <v>55</v>
      </c>
      <c r="C18" t="s">
        <v>102</v>
      </c>
      <c r="D18" t="s">
        <v>56</v>
      </c>
      <c r="E18" s="4" t="s">
        <v>57</v>
      </c>
      <c r="F18" s="28">
        <v>2020</v>
      </c>
      <c r="G18">
        <v>2021</v>
      </c>
      <c r="H18" s="4">
        <v>16476180</v>
      </c>
      <c r="I18" s="4">
        <v>0</v>
      </c>
      <c r="J18" s="4">
        <v>16476180</v>
      </c>
      <c r="K18" s="13">
        <v>1</v>
      </c>
      <c r="L18" s="28">
        <v>165</v>
      </c>
      <c r="M18" s="28">
        <v>165</v>
      </c>
      <c r="N18" s="28">
        <v>165</v>
      </c>
    </row>
    <row r="19" spans="2:14" x14ac:dyDescent="0.3">
      <c r="B19" t="s">
        <v>55</v>
      </c>
      <c r="C19" t="s">
        <v>103</v>
      </c>
      <c r="D19" t="s">
        <v>56</v>
      </c>
      <c r="E19" s="4" t="s">
        <v>57</v>
      </c>
      <c r="F19" s="28">
        <v>2020</v>
      </c>
      <c r="G19">
        <v>2021</v>
      </c>
      <c r="H19" s="4">
        <v>16267385</v>
      </c>
      <c r="I19" s="4">
        <v>0</v>
      </c>
      <c r="J19" s="4">
        <v>16267385</v>
      </c>
      <c r="K19" s="13">
        <v>1</v>
      </c>
      <c r="L19" s="28">
        <v>162</v>
      </c>
      <c r="M19" s="28">
        <v>162</v>
      </c>
      <c r="N19" s="28">
        <v>162</v>
      </c>
    </row>
    <row r="20" spans="2:14" x14ac:dyDescent="0.3">
      <c r="B20" t="s">
        <v>43</v>
      </c>
      <c r="C20" t="s">
        <v>104</v>
      </c>
      <c r="D20" t="s">
        <v>44</v>
      </c>
      <c r="E20" s="4" t="s">
        <v>45</v>
      </c>
      <c r="F20" s="28">
        <v>2020</v>
      </c>
      <c r="G20">
        <v>2021</v>
      </c>
      <c r="H20" s="4">
        <v>4088500</v>
      </c>
      <c r="I20" s="4">
        <v>0</v>
      </c>
      <c r="J20" s="4">
        <v>4088500</v>
      </c>
      <c r="K20" s="13">
        <v>1</v>
      </c>
      <c r="L20" s="28">
        <v>46</v>
      </c>
      <c r="M20" s="28">
        <v>36</v>
      </c>
      <c r="N20" s="28">
        <v>36</v>
      </c>
    </row>
    <row r="21" spans="2:14" x14ac:dyDescent="0.3">
      <c r="B21" t="s">
        <v>105</v>
      </c>
      <c r="C21" t="s">
        <v>106</v>
      </c>
      <c r="D21" t="s">
        <v>44</v>
      </c>
      <c r="E21" s="4" t="s">
        <v>51</v>
      </c>
      <c r="F21" s="28">
        <v>2021</v>
      </c>
      <c r="G21">
        <v>2022</v>
      </c>
      <c r="H21" s="4">
        <v>2730000</v>
      </c>
      <c r="I21" s="4">
        <v>3124687</v>
      </c>
      <c r="J21" s="4">
        <v>5854687</v>
      </c>
      <c r="K21" s="13">
        <v>0.46629307424974215</v>
      </c>
      <c r="L21" s="28">
        <v>22.382067563987622</v>
      </c>
      <c r="M21" s="28">
        <v>22.382067563987622</v>
      </c>
      <c r="N21" s="28">
        <v>22.382067563987622</v>
      </c>
    </row>
    <row r="22" spans="2:14" x14ac:dyDescent="0.3">
      <c r="B22" t="s">
        <v>46</v>
      </c>
      <c r="C22" t="s">
        <v>107</v>
      </c>
      <c r="D22" t="s">
        <v>44</v>
      </c>
      <c r="E22" s="4" t="s">
        <v>51</v>
      </c>
      <c r="F22" s="28">
        <v>2020</v>
      </c>
      <c r="G22">
        <v>2021</v>
      </c>
      <c r="H22" s="4">
        <v>2300000</v>
      </c>
      <c r="I22" s="4">
        <v>0</v>
      </c>
      <c r="J22" s="4">
        <v>2300000</v>
      </c>
      <c r="K22" s="13">
        <v>1</v>
      </c>
      <c r="L22" s="28">
        <v>28</v>
      </c>
      <c r="M22" s="28">
        <v>28</v>
      </c>
      <c r="N22" s="28">
        <v>28</v>
      </c>
    </row>
    <row r="23" spans="2:14" x14ac:dyDescent="0.3">
      <c r="B23" t="s">
        <v>108</v>
      </c>
      <c r="C23" t="s">
        <v>109</v>
      </c>
      <c r="D23" t="s">
        <v>44</v>
      </c>
      <c r="E23" s="4" t="s">
        <v>51</v>
      </c>
      <c r="F23" s="28">
        <v>2021</v>
      </c>
      <c r="G23">
        <v>2022</v>
      </c>
      <c r="H23" s="4">
        <v>1949000</v>
      </c>
      <c r="I23" s="4">
        <v>1578500</v>
      </c>
      <c r="J23" s="4">
        <v>3527500</v>
      </c>
      <c r="K23" s="13">
        <v>0.55251594613749111</v>
      </c>
      <c r="L23" s="28">
        <v>13.812898653437278</v>
      </c>
      <c r="M23" s="28">
        <v>13.812898653437278</v>
      </c>
      <c r="N23" s="28">
        <v>13.812898653437278</v>
      </c>
    </row>
    <row r="24" spans="2:14" x14ac:dyDescent="0.3">
      <c r="B24" t="s">
        <v>110</v>
      </c>
      <c r="C24" t="s">
        <v>111</v>
      </c>
      <c r="D24" t="s">
        <v>44</v>
      </c>
      <c r="E24" s="4" t="s">
        <v>51</v>
      </c>
      <c r="F24" s="28">
        <v>2021</v>
      </c>
      <c r="G24">
        <v>2021</v>
      </c>
      <c r="H24" s="4">
        <v>1890615.6</v>
      </c>
      <c r="I24" s="4">
        <v>1260410.3999999999</v>
      </c>
      <c r="J24" s="4">
        <v>3151026</v>
      </c>
      <c r="K24" s="13">
        <v>0.6</v>
      </c>
      <c r="L24" s="28">
        <v>30</v>
      </c>
      <c r="M24" s="28">
        <v>18</v>
      </c>
      <c r="N24" s="28">
        <v>18</v>
      </c>
    </row>
    <row r="25" spans="2:14" x14ac:dyDescent="0.3">
      <c r="B25" t="s">
        <v>112</v>
      </c>
      <c r="C25" t="s">
        <v>113</v>
      </c>
      <c r="D25" t="s">
        <v>47</v>
      </c>
      <c r="E25" s="4" t="s">
        <v>45</v>
      </c>
      <c r="F25" s="28">
        <v>2020</v>
      </c>
      <c r="G25">
        <v>2021</v>
      </c>
      <c r="H25" s="4">
        <v>7683000</v>
      </c>
      <c r="I25" s="4">
        <v>0</v>
      </c>
      <c r="J25" s="4">
        <v>7683000</v>
      </c>
      <c r="K25" s="13">
        <v>1</v>
      </c>
      <c r="L25" s="28">
        <v>56</v>
      </c>
      <c r="M25" s="28">
        <v>56</v>
      </c>
      <c r="N25" s="28">
        <v>34</v>
      </c>
    </row>
    <row r="26" spans="2:14" x14ac:dyDescent="0.3">
      <c r="B26" t="s">
        <v>114</v>
      </c>
      <c r="C26" t="s">
        <v>115</v>
      </c>
      <c r="D26" t="s">
        <v>44</v>
      </c>
      <c r="E26" s="4" t="s">
        <v>51</v>
      </c>
      <c r="F26" s="28">
        <v>2021</v>
      </c>
      <c r="G26">
        <v>2022</v>
      </c>
      <c r="H26" s="4">
        <v>4995000</v>
      </c>
      <c r="I26" s="4">
        <v>4166250</v>
      </c>
      <c r="J26" s="4">
        <v>9161250</v>
      </c>
      <c r="K26" s="13">
        <v>0.54523127302496932</v>
      </c>
      <c r="L26" s="28">
        <v>40.347114203847731</v>
      </c>
      <c r="M26" s="28">
        <v>40.347114203847731</v>
      </c>
      <c r="N26" s="28">
        <v>40.347114203847731</v>
      </c>
    </row>
    <row r="27" spans="2:14" x14ac:dyDescent="0.3">
      <c r="B27" t="s">
        <v>116</v>
      </c>
      <c r="C27" t="s">
        <v>117</v>
      </c>
      <c r="D27" t="s">
        <v>44</v>
      </c>
      <c r="E27" s="4" t="s">
        <v>51</v>
      </c>
      <c r="F27" s="28">
        <v>2021</v>
      </c>
      <c r="G27">
        <v>2022</v>
      </c>
      <c r="H27" s="4">
        <v>1350000</v>
      </c>
      <c r="I27" s="4">
        <v>2237000</v>
      </c>
      <c r="J27" s="4">
        <v>3587000</v>
      </c>
      <c r="K27" s="13">
        <v>0.3763590744354614</v>
      </c>
      <c r="L27" s="28">
        <v>12.796208530805687</v>
      </c>
      <c r="M27" s="28">
        <v>12.796208530805687</v>
      </c>
      <c r="N27" s="28">
        <v>12.796208530805687</v>
      </c>
    </row>
    <row r="28" spans="2:14" x14ac:dyDescent="0.3">
      <c r="B28" t="s">
        <v>48</v>
      </c>
      <c r="C28" t="s">
        <v>118</v>
      </c>
      <c r="D28" t="s">
        <v>44</v>
      </c>
      <c r="E28" s="4" t="s">
        <v>45</v>
      </c>
      <c r="F28" s="28">
        <v>2020</v>
      </c>
      <c r="G28">
        <v>2021</v>
      </c>
      <c r="H28" s="4">
        <v>1770120</v>
      </c>
      <c r="I28" s="4">
        <v>0</v>
      </c>
      <c r="J28" s="4">
        <v>1770120</v>
      </c>
      <c r="K28" s="13">
        <v>1</v>
      </c>
      <c r="L28" s="28">
        <v>21</v>
      </c>
      <c r="M28" s="28">
        <v>21</v>
      </c>
      <c r="N28" s="28">
        <v>21</v>
      </c>
    </row>
    <row r="29" spans="2:14" x14ac:dyDescent="0.3">
      <c r="B29" t="s">
        <v>49</v>
      </c>
      <c r="C29" t="s">
        <v>119</v>
      </c>
      <c r="D29" t="s">
        <v>143</v>
      </c>
      <c r="E29" s="4" t="s">
        <v>51</v>
      </c>
      <c r="F29" s="28">
        <v>2020</v>
      </c>
      <c r="G29">
        <v>2022</v>
      </c>
      <c r="H29" s="4">
        <v>4708626</v>
      </c>
      <c r="I29" s="4">
        <v>2319174</v>
      </c>
      <c r="J29" s="4">
        <v>7027800</v>
      </c>
      <c r="K29" s="13">
        <v>0.67</v>
      </c>
      <c r="L29" s="28">
        <v>43.550000000000004</v>
      </c>
      <c r="M29" s="28">
        <v>37.520000000000003</v>
      </c>
      <c r="N29" s="28">
        <v>5.36</v>
      </c>
    </row>
    <row r="30" spans="2:14" x14ac:dyDescent="0.3">
      <c r="B30" t="s">
        <v>50</v>
      </c>
      <c r="C30" t="s">
        <v>120</v>
      </c>
      <c r="D30" t="s">
        <v>47</v>
      </c>
      <c r="E30" s="4" t="s">
        <v>51</v>
      </c>
      <c r="F30" s="28">
        <v>2020</v>
      </c>
      <c r="G30">
        <v>2020</v>
      </c>
      <c r="H30" s="4">
        <v>1490430</v>
      </c>
      <c r="I30" s="4">
        <v>0</v>
      </c>
      <c r="J30" s="4">
        <v>1490430</v>
      </c>
      <c r="K30" s="13">
        <v>1</v>
      </c>
      <c r="L30" s="28">
        <v>14</v>
      </c>
      <c r="M30" s="28">
        <v>14</v>
      </c>
      <c r="N30" s="28">
        <v>14</v>
      </c>
    </row>
    <row r="31" spans="2:14" x14ac:dyDescent="0.3">
      <c r="B31" t="s">
        <v>121</v>
      </c>
      <c r="C31" t="s">
        <v>122</v>
      </c>
      <c r="D31" t="s">
        <v>56</v>
      </c>
      <c r="E31" s="4" t="s">
        <v>51</v>
      </c>
      <c r="F31" s="28">
        <v>2021</v>
      </c>
      <c r="G31">
        <v>2022</v>
      </c>
      <c r="H31" s="4">
        <v>3192272</v>
      </c>
      <c r="I31" s="4">
        <v>3523090</v>
      </c>
      <c r="J31" s="4">
        <v>6715362</v>
      </c>
      <c r="K31" s="13">
        <v>0.47536856538783762</v>
      </c>
      <c r="L31" s="28">
        <v>34.226536707924311</v>
      </c>
      <c r="M31" s="28">
        <v>34.226536707924311</v>
      </c>
      <c r="N31" s="28">
        <v>34.226536707924311</v>
      </c>
    </row>
    <row r="32" spans="2:14" x14ac:dyDescent="0.3">
      <c r="B32" t="s">
        <v>52</v>
      </c>
      <c r="C32" t="s">
        <v>123</v>
      </c>
      <c r="D32" t="s">
        <v>53</v>
      </c>
      <c r="E32" s="4" t="s">
        <v>45</v>
      </c>
      <c r="F32" s="28">
        <v>2020</v>
      </c>
      <c r="G32">
        <v>2021</v>
      </c>
      <c r="H32" s="4">
        <v>9902100</v>
      </c>
      <c r="I32" s="4">
        <v>502100</v>
      </c>
      <c r="J32" s="4">
        <v>10404200</v>
      </c>
      <c r="K32" s="13">
        <v>0.95174064320178386</v>
      </c>
      <c r="L32" s="28">
        <v>69.47706695373023</v>
      </c>
      <c r="M32" s="28">
        <v>69.47706695373023</v>
      </c>
      <c r="N32" s="28">
        <v>14.276109648026758</v>
      </c>
    </row>
    <row r="33" spans="2:14" x14ac:dyDescent="0.3">
      <c r="B33" t="s">
        <v>52</v>
      </c>
      <c r="C33" t="s">
        <v>124</v>
      </c>
      <c r="D33" t="s">
        <v>56</v>
      </c>
      <c r="E33" s="4" t="s">
        <v>51</v>
      </c>
      <c r="F33" s="28">
        <v>2021</v>
      </c>
      <c r="G33">
        <v>2022</v>
      </c>
      <c r="H33" s="4">
        <v>1161846</v>
      </c>
      <c r="I33" s="4">
        <v>13361216</v>
      </c>
      <c r="J33" s="4">
        <v>14523062</v>
      </c>
      <c r="K33" s="13">
        <v>8.000007161024307E-2</v>
      </c>
      <c r="L33" s="28">
        <v>13.520012102131078</v>
      </c>
      <c r="M33" s="28">
        <v>9.680008664839411</v>
      </c>
      <c r="N33" s="28">
        <v>9.680008664839411</v>
      </c>
    </row>
    <row r="34" spans="2:14" x14ac:dyDescent="0.3">
      <c r="B34" t="s">
        <v>52</v>
      </c>
      <c r="C34" t="s">
        <v>125</v>
      </c>
      <c r="D34" t="s">
        <v>44</v>
      </c>
      <c r="E34" s="4" t="s">
        <v>51</v>
      </c>
      <c r="F34" s="28">
        <v>2021</v>
      </c>
      <c r="G34">
        <v>2021</v>
      </c>
      <c r="H34" s="4">
        <v>10883000</v>
      </c>
      <c r="I34" s="4">
        <v>4727000</v>
      </c>
      <c r="J34" s="4">
        <v>15610000</v>
      </c>
      <c r="K34" s="13">
        <v>0.69718129404228057</v>
      </c>
      <c r="L34" s="28">
        <v>61.351953875720689</v>
      </c>
      <c r="M34" s="28">
        <v>61.351953875720689</v>
      </c>
      <c r="N34" s="28">
        <v>11.85208199871877</v>
      </c>
    </row>
    <row r="35" spans="2:14" x14ac:dyDescent="0.3">
      <c r="B35" t="s">
        <v>54</v>
      </c>
      <c r="C35" t="s">
        <v>126</v>
      </c>
      <c r="D35" t="s">
        <v>44</v>
      </c>
      <c r="E35" s="4" t="s">
        <v>51</v>
      </c>
      <c r="F35" s="28">
        <v>2021</v>
      </c>
      <c r="G35">
        <v>2021</v>
      </c>
      <c r="H35" s="4">
        <v>4607550</v>
      </c>
      <c r="I35" s="4">
        <v>511950</v>
      </c>
      <c r="J35" s="4">
        <v>5119500</v>
      </c>
      <c r="K35" s="13">
        <v>0.9</v>
      </c>
      <c r="L35" s="28">
        <v>45</v>
      </c>
      <c r="M35" s="28">
        <v>45</v>
      </c>
      <c r="N35" s="28">
        <v>45</v>
      </c>
    </row>
    <row r="36" spans="2:14" x14ac:dyDescent="0.3">
      <c r="B36" t="s">
        <v>54</v>
      </c>
      <c r="C36" t="s">
        <v>127</v>
      </c>
      <c r="D36" t="s">
        <v>44</v>
      </c>
      <c r="E36" s="4" t="s">
        <v>51</v>
      </c>
      <c r="F36" s="28">
        <v>2020</v>
      </c>
      <c r="G36">
        <v>2021</v>
      </c>
      <c r="H36" s="4">
        <v>4263600</v>
      </c>
      <c r="I36" s="4">
        <v>473796</v>
      </c>
      <c r="J36" s="4">
        <v>4737396</v>
      </c>
      <c r="K36" s="13">
        <v>0.89998809472545682</v>
      </c>
      <c r="L36" s="28">
        <v>53.999285683527411</v>
      </c>
      <c r="M36" s="28">
        <v>53.999285683527411</v>
      </c>
      <c r="N36" s="28">
        <v>53.999285683527411</v>
      </c>
    </row>
    <row r="37" spans="2:14" x14ac:dyDescent="0.3">
      <c r="B37" t="s">
        <v>54</v>
      </c>
      <c r="C37" t="s">
        <v>128</v>
      </c>
      <c r="D37" t="s">
        <v>44</v>
      </c>
      <c r="E37" s="4" t="s">
        <v>51</v>
      </c>
      <c r="F37" s="28">
        <v>2020</v>
      </c>
      <c r="G37">
        <v>2020</v>
      </c>
      <c r="H37" s="4">
        <v>6193986</v>
      </c>
      <c r="I37" s="4">
        <v>0</v>
      </c>
      <c r="J37" s="4">
        <v>6193986</v>
      </c>
      <c r="K37" s="13">
        <v>1</v>
      </c>
      <c r="L37" s="28">
        <v>58</v>
      </c>
      <c r="M37" s="28">
        <v>58</v>
      </c>
      <c r="N37" s="28">
        <v>58</v>
      </c>
    </row>
    <row r="38" spans="2:14" x14ac:dyDescent="0.3">
      <c r="B38" t="s">
        <v>129</v>
      </c>
      <c r="C38" t="s">
        <v>130</v>
      </c>
      <c r="D38" t="s">
        <v>44</v>
      </c>
      <c r="E38" s="4" t="s">
        <v>51</v>
      </c>
      <c r="F38" s="28">
        <v>2021</v>
      </c>
      <c r="G38">
        <v>2021</v>
      </c>
      <c r="H38" s="4">
        <v>5383860</v>
      </c>
      <c r="I38" s="4">
        <v>0</v>
      </c>
      <c r="J38" s="4">
        <v>5383860</v>
      </c>
      <c r="K38" s="13">
        <v>1</v>
      </c>
      <c r="L38" s="28">
        <v>60</v>
      </c>
      <c r="M38" s="28">
        <v>60</v>
      </c>
      <c r="N38" s="28">
        <v>60</v>
      </c>
    </row>
    <row r="39" spans="2:14" x14ac:dyDescent="0.3">
      <c r="B39" t="s">
        <v>131</v>
      </c>
      <c r="C39" t="s">
        <v>132</v>
      </c>
      <c r="D39" t="s">
        <v>56</v>
      </c>
      <c r="E39" s="4" t="s">
        <v>51</v>
      </c>
      <c r="F39" s="28">
        <v>2021</v>
      </c>
      <c r="G39">
        <v>2021</v>
      </c>
      <c r="H39" s="4">
        <v>3641080</v>
      </c>
      <c r="I39" s="4">
        <v>0</v>
      </c>
      <c r="J39" s="4">
        <v>3641080</v>
      </c>
      <c r="K39" s="13">
        <v>1</v>
      </c>
      <c r="L39" s="28">
        <v>204</v>
      </c>
      <c r="M39" s="28">
        <v>175</v>
      </c>
      <c r="N39" s="28">
        <v>175</v>
      </c>
    </row>
    <row r="40" spans="2:14" x14ac:dyDescent="0.3">
      <c r="B40" t="s">
        <v>131</v>
      </c>
      <c r="C40" t="s">
        <v>133</v>
      </c>
      <c r="D40" t="s">
        <v>56</v>
      </c>
      <c r="E40" s="4" t="s">
        <v>57</v>
      </c>
      <c r="F40" s="28">
        <v>2020</v>
      </c>
      <c r="G40">
        <v>2021</v>
      </c>
      <c r="H40" s="4">
        <v>18700000</v>
      </c>
      <c r="I40" s="4">
        <v>3965195</v>
      </c>
      <c r="J40" s="4">
        <v>22665195</v>
      </c>
      <c r="K40" s="13">
        <v>0.82505356781620454</v>
      </c>
      <c r="L40" s="28">
        <v>165.0107135632409</v>
      </c>
      <c r="M40" s="28">
        <v>153.45996361381404</v>
      </c>
      <c r="N40" s="28">
        <v>153.45996361381404</v>
      </c>
    </row>
    <row r="41" spans="2:14" x14ac:dyDescent="0.3">
      <c r="B41" t="s">
        <v>58</v>
      </c>
      <c r="C41" t="s">
        <v>134</v>
      </c>
      <c r="D41" s="27" t="s">
        <v>59</v>
      </c>
      <c r="E41" s="4" t="s">
        <v>45</v>
      </c>
      <c r="F41" s="28">
        <v>2020</v>
      </c>
      <c r="G41">
        <v>2021</v>
      </c>
      <c r="H41" s="4">
        <v>1200000</v>
      </c>
      <c r="I41" s="4">
        <v>0</v>
      </c>
      <c r="J41" s="4">
        <v>1200000</v>
      </c>
      <c r="K41" s="13">
        <v>1</v>
      </c>
      <c r="L41" s="28">
        <v>12</v>
      </c>
      <c r="M41" s="28">
        <v>12</v>
      </c>
      <c r="N41" s="28">
        <v>12</v>
      </c>
    </row>
    <row r="42" spans="2:14" x14ac:dyDescent="0.3">
      <c r="B42" t="s">
        <v>60</v>
      </c>
      <c r="C42" t="s">
        <v>135</v>
      </c>
      <c r="D42" t="s">
        <v>44</v>
      </c>
      <c r="E42" s="4" t="s">
        <v>45</v>
      </c>
      <c r="F42" s="28">
        <v>2020</v>
      </c>
      <c r="G42">
        <v>2021</v>
      </c>
      <c r="H42" s="4">
        <v>3511185</v>
      </c>
      <c r="I42" s="4">
        <v>0</v>
      </c>
      <c r="J42" s="4">
        <v>3511185</v>
      </c>
      <c r="K42" s="13">
        <v>1</v>
      </c>
      <c r="L42" s="28">
        <v>35</v>
      </c>
      <c r="M42" s="28">
        <v>33</v>
      </c>
      <c r="N42" s="28">
        <v>33</v>
      </c>
    </row>
    <row r="43" spans="2:14" x14ac:dyDescent="0.3">
      <c r="B43" t="s">
        <v>60</v>
      </c>
      <c r="C43" t="s">
        <v>136</v>
      </c>
      <c r="D43" t="s">
        <v>44</v>
      </c>
      <c r="E43" s="4" t="s">
        <v>51</v>
      </c>
      <c r="F43" s="28">
        <v>2021</v>
      </c>
      <c r="G43">
        <v>2022</v>
      </c>
      <c r="H43" s="4">
        <v>933554.05</v>
      </c>
      <c r="I43" s="4">
        <v>1141008.95</v>
      </c>
      <c r="J43" s="4">
        <v>2074563</v>
      </c>
      <c r="K43" s="13">
        <v>0.4500003374204592</v>
      </c>
      <c r="L43" s="28">
        <v>12.600009447772857</v>
      </c>
      <c r="M43" s="28">
        <v>9.9000074232501021</v>
      </c>
      <c r="N43" s="28">
        <v>9.9000074232501021</v>
      </c>
    </row>
    <row r="44" spans="2:14" x14ac:dyDescent="0.3">
      <c r="B44" t="s">
        <v>137</v>
      </c>
      <c r="C44" t="s">
        <v>138</v>
      </c>
      <c r="D44" t="s">
        <v>44</v>
      </c>
      <c r="E44" s="4" t="s">
        <v>51</v>
      </c>
      <c r="F44" s="28">
        <v>2021</v>
      </c>
      <c r="G44">
        <v>2022</v>
      </c>
      <c r="H44" s="4">
        <v>1110000</v>
      </c>
      <c r="I44" s="4">
        <v>6262500</v>
      </c>
      <c r="J44" s="4">
        <v>7372500</v>
      </c>
      <c r="K44" s="13">
        <v>0.15055951169888099</v>
      </c>
      <c r="L44" s="28">
        <v>8.7324516785350976</v>
      </c>
      <c r="M44" s="28">
        <v>8.7324516785350976</v>
      </c>
      <c r="N44" s="28">
        <v>8.7324516785350976</v>
      </c>
    </row>
    <row r="45" spans="2:14" x14ac:dyDescent="0.3">
      <c r="B45" t="s">
        <v>137</v>
      </c>
      <c r="C45" t="s">
        <v>139</v>
      </c>
      <c r="D45" t="s">
        <v>44</v>
      </c>
      <c r="E45" s="4" t="s">
        <v>51</v>
      </c>
      <c r="F45" s="28">
        <v>2021</v>
      </c>
      <c r="G45">
        <v>2021</v>
      </c>
      <c r="H45" s="4">
        <v>3028080</v>
      </c>
      <c r="I45" s="4">
        <v>1855920</v>
      </c>
      <c r="J45" s="4">
        <v>4884000</v>
      </c>
      <c r="K45" s="13">
        <v>0.62</v>
      </c>
      <c r="L45" s="28">
        <v>19.84</v>
      </c>
      <c r="M45" s="28">
        <v>19.84</v>
      </c>
      <c r="N45" s="28">
        <v>19.84</v>
      </c>
    </row>
    <row r="46" spans="2:14" x14ac:dyDescent="0.3">
      <c r="B46" t="s">
        <v>137</v>
      </c>
      <c r="C46" t="s">
        <v>140</v>
      </c>
      <c r="D46" t="s">
        <v>44</v>
      </c>
      <c r="E46" s="4" t="s">
        <v>51</v>
      </c>
      <c r="F46" s="28">
        <v>2021</v>
      </c>
      <c r="G46">
        <v>2022</v>
      </c>
      <c r="H46" s="4">
        <v>0</v>
      </c>
      <c r="I46" s="4">
        <v>8571250</v>
      </c>
      <c r="J46" s="4">
        <v>8571250</v>
      </c>
      <c r="K46" s="13">
        <v>0</v>
      </c>
      <c r="L46" s="28">
        <v>0</v>
      </c>
      <c r="M46" s="28">
        <v>0</v>
      </c>
      <c r="N46" s="28">
        <v>0</v>
      </c>
    </row>
    <row r="47" spans="2:14" x14ac:dyDescent="0.3">
      <c r="B47" t="s">
        <v>141</v>
      </c>
      <c r="C47" t="s">
        <v>142</v>
      </c>
      <c r="D47" s="27" t="s">
        <v>61</v>
      </c>
      <c r="E47" s="4" t="s">
        <v>45</v>
      </c>
      <c r="F47" s="28">
        <v>2020</v>
      </c>
      <c r="G47" s="33" t="s">
        <v>62</v>
      </c>
      <c r="H47" s="4">
        <v>1837310.9</v>
      </c>
      <c r="I47" s="4">
        <v>2801185.1</v>
      </c>
      <c r="J47" s="4">
        <v>4638496</v>
      </c>
      <c r="K47" s="13">
        <v>0.39610056794271242</v>
      </c>
      <c r="L47" s="28">
        <v>23.766034076562747</v>
      </c>
      <c r="M47" s="28">
        <v>23.766034076562747</v>
      </c>
      <c r="N47" s="28">
        <v>23.766034076562747</v>
      </c>
    </row>
  </sheetData>
  <sheetProtection algorithmName="SHA-512" hashValue="+xgoLybO8v1EtX6Fj1SiKTdMZjfKJ0AhAeUHi1tEeislt/zkS/Eh5HI+hDHv7vOLTN2ELljWFOaBnejUCbv4EQ==" saltValue="ACZuF79R3QAKSlCpG3V0cQ=="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98302B3854424A9869D4CC8F726333" ma:contentTypeVersion="9" ma:contentTypeDescription="Create a new document." ma:contentTypeScope="" ma:versionID="6c518b35eb841526c96135ea1110fe30">
  <xsd:schema xmlns:xsd="http://www.w3.org/2001/XMLSchema" xmlns:xs="http://www.w3.org/2001/XMLSchema" xmlns:p="http://schemas.microsoft.com/office/2006/metadata/properties" xmlns:ns2="11be1600-4971-4836-9b19-ae406337e7a9" xmlns:ns3="9d8c6076-b651-4c62-9777-83423d9d99b4" targetNamespace="http://schemas.microsoft.com/office/2006/metadata/properties" ma:root="true" ma:fieldsID="a18a7c068837262dcf40a870e2a2ab8a" ns2:_="" ns3:_="">
    <xsd:import namespace="11be1600-4971-4836-9b19-ae406337e7a9"/>
    <xsd:import namespace="9d8c6076-b651-4c62-9777-83423d9d99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e1600-4971-4836-9b19-ae406337e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8c6076-b651-4c62-9777-83423d9d99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FF706D-15D5-435E-A393-B56259EC4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e1600-4971-4836-9b19-ae406337e7a9"/>
    <ds:schemaRef ds:uri="9d8c6076-b651-4c62-9777-83423d9d9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11F159-442C-4571-AABC-E2D7D1572093}">
  <ds:schemaRefs>
    <ds:schemaRef ds:uri="http://schemas.microsoft.com/sharepoint/v3/contenttype/forms"/>
  </ds:schemaRefs>
</ds:datastoreItem>
</file>

<file path=customXml/itemProps3.xml><?xml version="1.0" encoding="utf-8"?>
<ds:datastoreItem xmlns:ds="http://schemas.openxmlformats.org/officeDocument/2006/customXml" ds:itemID="{2ACEF37F-0B8D-4400-808E-EF21E3C95761}">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purl.org/dc/elements/1.1/"/>
    <ds:schemaRef ds:uri="9d8c6076-b651-4c62-9777-83423d9d99b4"/>
    <ds:schemaRef ds:uri="11be1600-4971-4836-9b19-ae406337e7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Welfare</vt:lpstr>
      <vt:lpstr>Education</vt:lpstr>
      <vt:lpstr>Social housing</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Essi Becker</dc:creator>
  <cp:keywords/>
  <dc:description/>
  <cp:lastModifiedBy>Kinnunen Kalle</cp:lastModifiedBy>
  <cp:revision/>
  <dcterms:created xsi:type="dcterms:W3CDTF">2019-06-11T11:53:46Z</dcterms:created>
  <dcterms:modified xsi:type="dcterms:W3CDTF">2022-03-03T10:45:00Z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0x010100D498302B3854424A9869D4CC8F726333</vt:lpwstr>
  </property>
</Properties>
</file>