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1681" documentId="8_{975383B5-EADA-4AE9-A0C3-6D5BBD36D6A2}" xr6:coauthVersionLast="47" xr6:coauthVersionMax="47" xr10:uidLastSave="{5A525F83-60B5-4B12-B738-76F287197FF5}"/>
  <bookViews>
    <workbookView xWindow="-120" yWindow="-120" windowWidth="29040" windowHeight="15840" tabRatio="744" activeTab="2" xr2:uid="{00000000-000D-0000-FFFF-FFFF00000000}"/>
  </bookViews>
  <sheets>
    <sheet name="Table of contents" sheetId="8" r:id="rId1"/>
    <sheet name="Green bond framework 2022" sheetId="9" r:id="rId2"/>
    <sheet name="Summary" sheetId="1" r:id="rId3"/>
    <sheet name="New buildings" sheetId="2" r:id="rId4"/>
    <sheet name="Renovations" sheetId="7" r:id="rId5"/>
    <sheet name="Energy efficiency" sheetId="6" r:id="rId6"/>
    <sheet name="Transportation" sheetId="3" r:id="rId7"/>
    <sheet name="Renewable energy" sheetId="5" r:id="rId8"/>
    <sheet name="Water &amp; waste water management" sheetId="4" r:id="rId9"/>
  </sheets>
  <definedNames>
    <definedName name="_xlnm.Print_Area" localSheetId="2">Summary!$A$1:$O$60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 l="1"/>
  <c r="J10" i="1"/>
  <c r="I10" i="1"/>
  <c r="H10" i="1"/>
  <c r="G10" i="1"/>
  <c r="F10" i="1"/>
  <c r="E10" i="1"/>
  <c r="D10" i="1"/>
  <c r="J33" i="1" s="1"/>
  <c r="E31" i="1" l="1"/>
  <c r="H33" i="1"/>
  <c r="F32" i="1"/>
  <c r="F33" i="1"/>
  <c r="H34" i="1"/>
  <c r="F34" i="1"/>
  <c r="G32" i="1"/>
  <c r="I32" i="1"/>
  <c r="E34" i="1"/>
  <c r="G34" i="1"/>
  <c r="I33" i="1"/>
  <c r="J34" i="1"/>
  <c r="I31" i="1"/>
  <c r="G33" i="1"/>
  <c r="G31" i="1"/>
  <c r="I34" i="1"/>
  <c r="H31" i="1"/>
  <c r="E32" i="1"/>
  <c r="E33" i="1"/>
  <c r="F31" i="1"/>
  <c r="H32" i="1"/>
  <c r="J31" i="1"/>
  <c r="J32" i="1"/>
  <c r="E35" i="1" l="1"/>
  <c r="F35" i="1" l="1"/>
  <c r="J35" i="1"/>
  <c r="H35" i="1"/>
  <c r="G35" i="1"/>
  <c r="I35" i="1"/>
</calcChain>
</file>

<file path=xl/sharedStrings.xml><?xml version="1.0" encoding="utf-8"?>
<sst xmlns="http://schemas.openxmlformats.org/spreadsheetml/2006/main" count="1781" uniqueCount="588">
  <si>
    <t>The impacts of green finance</t>
  </si>
  <si>
    <t>Project category</t>
  </si>
  <si>
    <t>Number of projects</t>
  </si>
  <si>
    <t>Annual energy savings (avoided / reduced MWh)</t>
  </si>
  <si>
    <t>Annual CO₂ emissions avoided / reduced (tCO₂)</t>
  </si>
  <si>
    <t>Annual amount of treated wastewater in existing plants immediately after project completion (m3)</t>
  </si>
  <si>
    <t>Annual amount of treated wastewater with increased capacity in the future (m3)</t>
  </si>
  <si>
    <t>Annual production of renewable energy (MWh)</t>
  </si>
  <si>
    <t>Renewable energy production capacity (MW)</t>
  </si>
  <si>
    <t>Water and wastewater management</t>
  </si>
  <si>
    <t>Renewable energy</t>
  </si>
  <si>
    <t>Energy efficiency</t>
  </si>
  <si>
    <t>Entire portfolio</t>
  </si>
  <si>
    <t xml:space="preserve">Input your invested amount in the original currency of the bond to column 'Amount invested'. The below table will </t>
  </si>
  <si>
    <t>original FX from the trade date of the bond to convert foreign currencies to EUR.</t>
  </si>
  <si>
    <t>ISIN</t>
  </si>
  <si>
    <t>Amount</t>
  </si>
  <si>
    <t>CCY</t>
  </si>
  <si>
    <t>Maturity Date</t>
  </si>
  <si>
    <t>Share</t>
  </si>
  <si>
    <t>Amount invested</t>
  </si>
  <si>
    <t>XS2242924491</t>
  </si>
  <si>
    <t>EUR</t>
  </si>
  <si>
    <t>10/2030</t>
  </si>
  <si>
    <t>XS2023679843</t>
  </si>
  <si>
    <t>09/2029</t>
  </si>
  <si>
    <t>09/2027</t>
  </si>
  <si>
    <t>XS1706174015</t>
  </si>
  <si>
    <t>AUD</t>
  </si>
  <si>
    <t>10/2027</t>
  </si>
  <si>
    <t>The impacts attributable for the sum of the above column 'Amount invested'</t>
  </si>
  <si>
    <t>Column1</t>
  </si>
  <si>
    <t>Column2</t>
  </si>
  <si>
    <t>Disclaimer:</t>
  </si>
  <si>
    <t>Customer</t>
  </si>
  <si>
    <t>Project</t>
  </si>
  <si>
    <t>Year of approval</t>
  </si>
  <si>
    <t>A-Kruunu Oy</t>
  </si>
  <si>
    <t>Asuntosäätiön Asumisoikeus Oy</t>
  </si>
  <si>
    <t>City of Forssa</t>
  </si>
  <si>
    <t>City of Haapavesi</t>
  </si>
  <si>
    <t>City of Hämeenlinna</t>
  </si>
  <si>
    <t>City of Imatra</t>
  </si>
  <si>
    <t>City of Joensuu</t>
  </si>
  <si>
    <t>School of Nepenmäki</t>
  </si>
  <si>
    <t>City of Jämsä</t>
  </si>
  <si>
    <t>Comprehensive school of Jämsänkoski</t>
  </si>
  <si>
    <t>City of Kaarina</t>
  </si>
  <si>
    <t>City of Kalajoki</t>
  </si>
  <si>
    <t>Fire station of Kalajoki</t>
  </si>
  <si>
    <t>School of Merenoja</t>
  </si>
  <si>
    <t>City of Kokkola</t>
  </si>
  <si>
    <t>City of Kouvola</t>
  </si>
  <si>
    <t>City of Kuhmo</t>
  </si>
  <si>
    <t>City of Mikkeli</t>
  </si>
  <si>
    <t>City of Parkano</t>
  </si>
  <si>
    <t>School campus of Parkano</t>
  </si>
  <si>
    <t>City of Saarijärvi</t>
  </si>
  <si>
    <t>City of Virrat</t>
  </si>
  <si>
    <t>EAI Vuokra-asunnot Oy</t>
  </si>
  <si>
    <t>Heinävesi Municipality</t>
  </si>
  <si>
    <t>Helsingin Asumisoikeus Oy</t>
  </si>
  <si>
    <t>Helsingin kaupungin asunnot Oy</t>
  </si>
  <si>
    <t>Hollola Municipality</t>
  </si>
  <si>
    <t>Hämeenkyrö Municipality</t>
  </si>
  <si>
    <t>Inari Municipality</t>
  </si>
  <si>
    <t>Janakkala Municipality</t>
  </si>
  <si>
    <t>Janakkala fire department</t>
  </si>
  <si>
    <t>Tervakoski sports hall</t>
  </si>
  <si>
    <t>Joensuun Kodit Oy</t>
  </si>
  <si>
    <t>Kiinteistö Oy Kuopion Koulutilat</t>
  </si>
  <si>
    <t>School of Karttula</t>
  </si>
  <si>
    <t>School of Jynkkä</t>
  </si>
  <si>
    <t xml:space="preserve">Kiinteistö Oy M2-Kodit </t>
  </si>
  <si>
    <t>Kiinteistö Oy Turun Syvälahden koulu</t>
  </si>
  <si>
    <t>Kiinteistö-KYS Oy</t>
  </si>
  <si>
    <t>Kirkkonummen Vuokra-asunnot Oy</t>
  </si>
  <si>
    <t>Kuopion Opiskelija-asunnot Oy</t>
  </si>
  <si>
    <t>Lahden Asunnot Oy</t>
  </si>
  <si>
    <t>Lahden vanhusten asuntosäätiö</t>
  </si>
  <si>
    <t>Lapinlahti Municipality</t>
  </si>
  <si>
    <t>Lappeenrannan Asuntopalvelu Oy</t>
  </si>
  <si>
    <t>Laukaa Municipality</t>
  </si>
  <si>
    <t>School of Lievestuore</t>
  </si>
  <si>
    <t>Leppävirta Municipality</t>
  </si>
  <si>
    <t>Liminka Municipality</t>
  </si>
  <si>
    <t>School of Linnukka</t>
  </si>
  <si>
    <t>Mäntsälä Municipality</t>
  </si>
  <si>
    <t>School of Ehnroos</t>
  </si>
  <si>
    <t>Nemoy Rakennuttaja Oy</t>
  </si>
  <si>
    <t>Niiralan Kulma Oy</t>
  </si>
  <si>
    <t>Oulun Sivakka Oy</t>
  </si>
  <si>
    <t>Perho Municipality</t>
  </si>
  <si>
    <t>Pielavesi Municipality</t>
  </si>
  <si>
    <t>Pirkan Opiskelija-asunnot Oy</t>
  </si>
  <si>
    <t xml:space="preserve">TA- Asumisoikeus Oy </t>
  </si>
  <si>
    <t>TA-Asumisoikeus Oy</t>
  </si>
  <si>
    <t>TA-Yhtymä Oy</t>
  </si>
  <si>
    <t>Tohmajärvi Municipality</t>
  </si>
  <si>
    <t>Tyrnävä Municipality</t>
  </si>
  <si>
    <t>School of Rantarousti</t>
  </si>
  <si>
    <t>Varttuneiden asumisoikeusyhdistys Jaso</t>
  </si>
  <si>
    <t>VAV Asunnot Oy</t>
  </si>
  <si>
    <t>VAV Yhtymä Oy</t>
  </si>
  <si>
    <t>Vesanto Municipality</t>
  </si>
  <si>
    <t>Ääneseudun Asunnot Oy</t>
  </si>
  <si>
    <t>City of Nurmes</t>
  </si>
  <si>
    <t>City of Vaasa</t>
  </si>
  <si>
    <t>Länsimetro Oy</t>
  </si>
  <si>
    <t>Tampereen Raitiotie Oy</t>
  </si>
  <si>
    <t>City of Heinola</t>
  </si>
  <si>
    <t>City of Uusikaupunki</t>
  </si>
  <si>
    <t>Helsinki Region Environmental Services HSY</t>
  </si>
  <si>
    <t>Jyväskylän Seudun Puhdistamo Oy</t>
  </si>
  <si>
    <t>Savukoski Municipality</t>
  </si>
  <si>
    <t>Tunturi-Lapin Vesi Oy</t>
  </si>
  <si>
    <t>Turun Seudun Puhdistamo Oy</t>
  </si>
  <si>
    <t>Vesikolmio Oy</t>
  </si>
  <si>
    <t>Kangasalan Lämpö Oy</t>
  </si>
  <si>
    <t>Bioenergy heating plant</t>
  </si>
  <si>
    <t>Kemin Energia ja Vesi Oy</t>
  </si>
  <si>
    <t>Lempäälän Energia Oy</t>
  </si>
  <si>
    <t>Viialantie heating plant, fuel storing and unloading concept</t>
  </si>
  <si>
    <t>Vihti Municipality</t>
  </si>
  <si>
    <t>City of Kotka</t>
  </si>
  <si>
    <t>City of Pieksämäki</t>
  </si>
  <si>
    <t>City of Tampere</t>
  </si>
  <si>
    <t>Mäntyharju Municipality</t>
  </si>
  <si>
    <t>XS2404205119</t>
  </si>
  <si>
    <t>GBP</t>
  </si>
  <si>
    <t>12/2024</t>
  </si>
  <si>
    <t>City of Helsinki</t>
  </si>
  <si>
    <t>Liperi Municipality</t>
  </si>
  <si>
    <t>City of Nokia</t>
  </si>
  <si>
    <t>Parikkala Municipality</t>
  </si>
  <si>
    <t>City of Porvoo</t>
  </si>
  <si>
    <t>Sodankylä Municipality</t>
  </si>
  <si>
    <t>Tampereen Kotilinnasäätiö sr</t>
  </si>
  <si>
    <t>Sipoo Municipality</t>
  </si>
  <si>
    <t>Pirkkala Municipality</t>
  </si>
  <si>
    <t>Tuusula Municipality</t>
  </si>
  <si>
    <t>Sotkamo Municipality</t>
  </si>
  <si>
    <t>Daycare centre of Hammaslahti</t>
  </si>
  <si>
    <t>Apartment building Kuopio Puijonlaakso</t>
  </si>
  <si>
    <t>Daycare centre of Lehtomäki</t>
  </si>
  <si>
    <t>Valkeala community centre</t>
  </si>
  <si>
    <t>Daycare centre of Kalevankangas</t>
  </si>
  <si>
    <t>Kirjola school, 1st phase</t>
  </si>
  <si>
    <t>Pirkkala campus</t>
  </si>
  <si>
    <t>Apartment building with Nordic Ecolabel, Kaskelantie 1</t>
  </si>
  <si>
    <t>Apartment building with Nordic Ecolabel, Veturikuja 8</t>
  </si>
  <si>
    <t>Vuokatti-arena, ice hockey arena</t>
  </si>
  <si>
    <t>New buildings</t>
  </si>
  <si>
    <t>A</t>
  </si>
  <si>
    <t>B</t>
  </si>
  <si>
    <t>98-108</t>
  </si>
  <si>
    <t>70-74</t>
  </si>
  <si>
    <t>76-78</t>
  </si>
  <si>
    <t>75-77</t>
  </si>
  <si>
    <t>73-75</t>
  </si>
  <si>
    <t>95-103</t>
  </si>
  <si>
    <t>77-88</t>
  </si>
  <si>
    <t>72-75</t>
  </si>
  <si>
    <t>78-82</t>
  </si>
  <si>
    <t>C</t>
  </si>
  <si>
    <t>66-74</t>
  </si>
  <si>
    <t>79-80</t>
  </si>
  <si>
    <t>71-75</t>
  </si>
  <si>
    <t>99-204</t>
  </si>
  <si>
    <t>75-80</t>
  </si>
  <si>
    <t>68-75</t>
  </si>
  <si>
    <t>74-75</t>
  </si>
  <si>
    <t>88-94</t>
  </si>
  <si>
    <t>76-77</t>
  </si>
  <si>
    <t>78-79</t>
  </si>
  <si>
    <t>66-78</t>
  </si>
  <si>
    <t>Apartment building Taitoniekantie 9 e</t>
  </si>
  <si>
    <t>Hyvinkään Vuokra-asunnot Oy</t>
  </si>
  <si>
    <t>N/A</t>
  </si>
  <si>
    <t>City of Tampere tramway</t>
  </si>
  <si>
    <t>Hämeenlinnan Seudun Vesi Oy</t>
  </si>
  <si>
    <t>Seinäjoen Energia Oy</t>
  </si>
  <si>
    <t>Taipalsaaren Lämpö Oy</t>
  </si>
  <si>
    <t>Kuivaketvele bioenergy heating plant</t>
  </si>
  <si>
    <t>Energy performance certificate class</t>
  </si>
  <si>
    <r>
      <t xml:space="preserve">EPC Year </t>
    </r>
    <r>
      <rPr>
        <b/>
        <sz val="11"/>
        <color rgb="FFFFFFFF"/>
        <rFont val="Calibri"/>
        <family val="2"/>
      </rPr>
      <t>¹</t>
    </r>
  </si>
  <si>
    <r>
      <t xml:space="preserve">E-value </t>
    </r>
    <r>
      <rPr>
        <b/>
        <sz val="11"/>
        <color rgb="FFFFFFFF"/>
        <rFont val="Calibri"/>
        <family val="2"/>
      </rPr>
      <t>²</t>
    </r>
  </si>
  <si>
    <t>MuniFin Green Impact Report Spreadsheet 2022</t>
  </si>
  <si>
    <t>Figures based on the outstanding amount of green finance on 31 December 2022</t>
  </si>
  <si>
    <t>Outstanding amount
31 Dec 2022 (EUR)</t>
  </si>
  <si>
    <t>Buildings</t>
  </si>
  <si>
    <t>Transportation</t>
  </si>
  <si>
    <t xml:space="preserve">show the impact attributable to your invested amount at the end of 2022. The formulas in the below table use the </t>
  </si>
  <si>
    <t>XS2480922389</t>
  </si>
  <si>
    <t>05/2029</t>
  </si>
  <si>
    <t>Project sub-category</t>
  </si>
  <si>
    <t>Approval framework</t>
  </si>
  <si>
    <t>MuniFin's estimated share of finance
31 Dec 2022</t>
  </si>
  <si>
    <t>Total committed finance
31 Dec 2022 (EUR)</t>
  </si>
  <si>
    <t>Unwithdrawn credit commitment
31 Dec 2022 (EUR)</t>
  </si>
  <si>
    <t>Outstanding amount 31 Dec 2022 (EUR)</t>
  </si>
  <si>
    <t>Alignment with the current framework criteria</t>
  </si>
  <si>
    <t>City of Akaa</t>
  </si>
  <si>
    <t>Comprehensive school of Viiala with Nordic ecolabel</t>
  </si>
  <si>
    <t>1.1a Buildings</t>
  </si>
  <si>
    <t>Aligned</t>
  </si>
  <si>
    <t>Apartment building, Syvänsalmenkatu 5 b</t>
  </si>
  <si>
    <t>Apartment building, Lavakatu 9b, Helsinki</t>
  </si>
  <si>
    <t>Apartment building, Klaavuntie 13</t>
  </si>
  <si>
    <t>Apartment building, Kuormakatu 6</t>
  </si>
  <si>
    <t>Asuntosäätiön Vuokra-asunnot Oy</t>
  </si>
  <si>
    <t>Apartment Building, Hannuksenkuja 17</t>
  </si>
  <si>
    <t>Avain Asumisoikeus Oy</t>
  </si>
  <si>
    <t>Apartment building, As.oy. Vantaan Ajoportti</t>
  </si>
  <si>
    <t>Apartment building, As.oy. Opistokuja 5</t>
  </si>
  <si>
    <t>Apartment building, As.oy. Keravan Niittäjänkatu 2 ja 4</t>
  </si>
  <si>
    <t>Apartment building, As.oy. Järvenpään Kultapiisku</t>
  </si>
  <si>
    <t>Apartment building, As.oy. Hyvinkään Yli-Jurvankatu 5</t>
  </si>
  <si>
    <t>Apartment Building, As.oy .Tuusulan Pioni</t>
  </si>
  <si>
    <t>Apartment Building, As.oy. Tuusulan Freesia</t>
  </si>
  <si>
    <t>Espoon Asunnot Oy</t>
  </si>
  <si>
    <t>Apartment building, Syvänsalmenkatu 1</t>
  </si>
  <si>
    <t>Community centre Akvarelli</t>
  </si>
  <si>
    <t>Secondary school and high school of Haapavesi</t>
  </si>
  <si>
    <t>Middle school of Heinävesi</t>
  </si>
  <si>
    <t>Apartment building, Kettutie 10</t>
  </si>
  <si>
    <t>Apartment building, Koskelantie 66b</t>
  </si>
  <si>
    <t>Not aligned</t>
  </si>
  <si>
    <t>77-79</t>
  </si>
  <si>
    <t>Apartment building, Yläkiventie 11</t>
  </si>
  <si>
    <t>Apartment building, Smoltinkuja 3</t>
  </si>
  <si>
    <t>Apartment building, Yläkivenrinne 2</t>
  </si>
  <si>
    <t>Apartment buildings, Fannynkallio and Kuninkaankierto 4</t>
  </si>
  <si>
    <t>Apartment buildings Atlantinkaari and Länsisatamankatu 37</t>
  </si>
  <si>
    <t>Apartment building Lavakatu 12/Veturitie 58</t>
  </si>
  <si>
    <t>Apartment buildings Jamaika Haitinkuja 3, Jamaikankatu 1 and Kanariankatu 7</t>
  </si>
  <si>
    <t>Apartment building, Asetelmanpolku 3</t>
  </si>
  <si>
    <t>Apartment building, Gunillanpuisto</t>
  </si>
  <si>
    <t>70-71</t>
  </si>
  <si>
    <t>Apartment building, Haakoninlahdenkatu 5-7</t>
  </si>
  <si>
    <t>Apartment building, Kalasatama Kaljaasi, Fortunankatu 6</t>
  </si>
  <si>
    <t>Apartment building, Kanariankatu 3</t>
  </si>
  <si>
    <t>Apartment building, Koskelantie 66</t>
  </si>
  <si>
    <t>Apartment building, Kyösti Kallion tie 1a</t>
  </si>
  <si>
    <t>Apartment building, Lavakatu 10</t>
  </si>
  <si>
    <t>Apartment building, Pyhätunturintie 2</t>
  </si>
  <si>
    <t>Apartment building, Sienakuja 4</t>
  </si>
  <si>
    <t>Apartment building, Taidemaalarinkatu 2</t>
  </si>
  <si>
    <t>71-105</t>
  </si>
  <si>
    <t>Apartment building, Tullivuorentie 22</t>
  </si>
  <si>
    <t>Apartment building, Isonnevankuja 1</t>
  </si>
  <si>
    <t>Apartment building, Kaupinmäenpolku 15</t>
  </si>
  <si>
    <t>Apartment building, Maununnevantie 3</t>
  </si>
  <si>
    <t>Apartment buildings, Kettutie 8 a-c</t>
  </si>
  <si>
    <t>Apartment building, Asetelmankatu 1</t>
  </si>
  <si>
    <t>Apartment building, Salavakuja 2</t>
  </si>
  <si>
    <t>69-70</t>
  </si>
  <si>
    <t>Apartment building, Yläkiventie 14</t>
  </si>
  <si>
    <t>Apartment building, Postiljooninkatu 2</t>
  </si>
  <si>
    <t>Apartment building, Kustinpolku 7</t>
  </si>
  <si>
    <t>Apartment building, Smoltinkaari 6</t>
  </si>
  <si>
    <t>Apartment building, Gunillantie 3</t>
  </si>
  <si>
    <t>65-66</t>
  </si>
  <si>
    <t>School of Heinsuo</t>
  </si>
  <si>
    <t>School of Kalliola</t>
  </si>
  <si>
    <t>City of Hyvinkää</t>
  </si>
  <si>
    <t>Community centre Hangonsiltatalo</t>
  </si>
  <si>
    <t xml:space="preserve">Environmental school of Mahnala </t>
  </si>
  <si>
    <t>Service centre of Nummi</t>
  </si>
  <si>
    <t>Ii Municipality</t>
  </si>
  <si>
    <t>Daycare centre of Hamina</t>
  </si>
  <si>
    <t>School campus of Mansikkala (LEED certification)</t>
  </si>
  <si>
    <t>Ivalo education centre (The Building Information Foundation (RTS) certfication)</t>
  </si>
  <si>
    <t>Ingå Municipality</t>
  </si>
  <si>
    <t>Kyrkfjärdens School of Ingå</t>
  </si>
  <si>
    <t>103-109</t>
  </si>
  <si>
    <t>School and community centre of Turenki, 1st phase</t>
  </si>
  <si>
    <t>Daycare centre of Hukanhauta</t>
  </si>
  <si>
    <t>Mehtimäki sportshall and school of Karsikko</t>
  </si>
  <si>
    <t>80-87</t>
  </si>
  <si>
    <t>Middle school og Heinävaara, modular unit</t>
  </si>
  <si>
    <t>School of Karhumäki</t>
  </si>
  <si>
    <t>School of Rantakylä</t>
  </si>
  <si>
    <t>The main library, Kaarinatalo</t>
  </si>
  <si>
    <t>School of Hoviranta</t>
  </si>
  <si>
    <t>City of Kangasala</t>
  </si>
  <si>
    <t>Comprehensive school of Lamminrahka</t>
  </si>
  <si>
    <t>City of Kauhava</t>
  </si>
  <si>
    <t>Education centre of Kortesjärvi</t>
  </si>
  <si>
    <t>Keski-Suomen opiskelija-asuntosäätiö sr</t>
  </si>
  <si>
    <t>Multi-generation block, Kankaan Ilona, Ailakinkatu 10</t>
  </si>
  <si>
    <t>School of Syvälahti</t>
  </si>
  <si>
    <t>Kirkkonummi Municipality</t>
  </si>
  <si>
    <t>School centre of Gesterby (The Building Information Foundation (RTS) certfication)</t>
  </si>
  <si>
    <t>Apartment building, Masalan tinapuisto</t>
  </si>
  <si>
    <t>School of Chydenius (Leed certification)</t>
  </si>
  <si>
    <t>Koulutuskeskus Salpaus -kuntayhtymä</t>
  </si>
  <si>
    <t>School campus Vipusenkatu</t>
  </si>
  <si>
    <t>Daycare centre of Naukio</t>
  </si>
  <si>
    <t>Wooden comprehensive school of Tuupala</t>
  </si>
  <si>
    <t>Construction of apartment building for students, Ahkio</t>
  </si>
  <si>
    <t>Apartment building, Minari</t>
  </si>
  <si>
    <t>Construction of apartment building for students, Taivaanpankko</t>
  </si>
  <si>
    <t>Senior home, Saimaankatu 29</t>
  </si>
  <si>
    <t xml:space="preserve">
Matti and Liisa's school in Lapinlahti</t>
  </si>
  <si>
    <t>Apartment building, Kiviharjunkatu 2</t>
  </si>
  <si>
    <t>New primary school of Leppävirta</t>
  </si>
  <si>
    <t>School of Ylämylly</t>
  </si>
  <si>
    <t>1.1a Buildings, 1.2 Renovations</t>
  </si>
  <si>
    <t>Luksia, Länsi-Uudenmaan koulutuskuntayhtymä</t>
  </si>
  <si>
    <t>Construction and renovation of Toivonkatu campus</t>
  </si>
  <si>
    <t>Apartment building, Asumisoikeus Oy Tampereen Ilokkaanrinne 5-6</t>
  </si>
  <si>
    <t>Mangrove Asumisoikeus Oy</t>
  </si>
  <si>
    <t>Apartment building, Kuurankatu 2 ja 4</t>
  </si>
  <si>
    <t>Southern regional School of Mikkeli</t>
  </si>
  <si>
    <t>Daycare centre Amanda</t>
  </si>
  <si>
    <t>NAL Asunnot Oy</t>
  </si>
  <si>
    <t>Apartment building, Gibraltarinaukio 4</t>
  </si>
  <si>
    <t>Apartment building, Hatsalankatu 37</t>
  </si>
  <si>
    <t>Apartment building, Keskikaari 48</t>
  </si>
  <si>
    <t>Apartment building, Raviradantie 8</t>
  </si>
  <si>
    <t>City of Nivala</t>
  </si>
  <si>
    <t>School of Junttila</t>
  </si>
  <si>
    <t>Welfare centre of Nokia</t>
  </si>
  <si>
    <t>Apartment building, Hiirihaukantie 12 a</t>
  </si>
  <si>
    <t>Apartment building, Jalohaukantie 5</t>
  </si>
  <si>
    <t>Apartment building, Kiilankatu 5</t>
  </si>
  <si>
    <t>Apartment building, Menninkäisentie 3a</t>
  </si>
  <si>
    <t>Apartment building, Myllytullinkatu 5</t>
  </si>
  <si>
    <t>Apartment building, Valmutie 3</t>
  </si>
  <si>
    <t>City of Parainen</t>
  </si>
  <si>
    <t>Day-care centre Perhonkoti</t>
  </si>
  <si>
    <t>Apartment building, Vaahterakuja 3</t>
  </si>
  <si>
    <t>City of Pori</t>
  </si>
  <si>
    <t>Community centre of Northern Pori</t>
  </si>
  <si>
    <t>Jokilaakso school, Porvoo</t>
  </si>
  <si>
    <t>School and culture centre of Saarijärvi, 1st phase</t>
  </si>
  <si>
    <t>Savuskoski Municipality</t>
  </si>
  <si>
    <t>School of Savukoski</t>
  </si>
  <si>
    <t>Community centre of Sodankylä</t>
  </si>
  <si>
    <t>1.1b Other buildings</t>
  </si>
  <si>
    <t>Apartment building, Metsäläntie 10</t>
  </si>
  <si>
    <t xml:space="preserve">Apartment building Nordic Ecolabel, Rapukuja 2 </t>
  </si>
  <si>
    <t>Apartment building, Tuulensuunkatu 27</t>
  </si>
  <si>
    <t>Apartment buildings, Espoon Peijinkatu 1b-1c buildings A2 and B2</t>
  </si>
  <si>
    <t>70-72</t>
  </si>
  <si>
    <t>Apartment building, Koy Heikinketo/Kanslerintie 17</t>
  </si>
  <si>
    <t>Apartment building, Metsäläntie 6 b in Pasilan Porttipuisto</t>
  </si>
  <si>
    <t>Apartment building, Pellonreuna 7</t>
  </si>
  <si>
    <t>Apartment building,  Lohjan Sahapiha/Sahapiha 6</t>
  </si>
  <si>
    <t>Apartment building, Kourutaltankatu 8</t>
  </si>
  <si>
    <t>Apartment buildings, Uimalankatu 1 buildings 1b and 1c</t>
  </si>
  <si>
    <t>Tampereen Vuokratalosäätiö sr</t>
  </si>
  <si>
    <t>Apartment Building, Heittoniitynkuja 2</t>
  </si>
  <si>
    <t>School centre of Tohmajävi</t>
  </si>
  <si>
    <t>Daycare centre of Tikkala, Tohmajärvi</t>
  </si>
  <si>
    <t>City of Turku</t>
  </si>
  <si>
    <t>Temporary/movable school facilities for school of Mikael</t>
  </si>
  <si>
    <t>75-90</t>
  </si>
  <si>
    <t>Martta Wendelin daycare centre and Kirkonkylä school with Nordic Ecolabel</t>
  </si>
  <si>
    <t>Apartment building, Perintötie 9</t>
  </si>
  <si>
    <t>School campus of Vesanto</t>
  </si>
  <si>
    <t>School and daycare centre of Etelä-Nummela</t>
  </si>
  <si>
    <t>Comperehensive school of Virrat</t>
  </si>
  <si>
    <t>City of Ylöjärvi</t>
  </si>
  <si>
    <t>Comprehensive school Siltatie</t>
  </si>
  <si>
    <t>Yrjö ja Hanna Kiinteistöt Oy</t>
  </si>
  <si>
    <t>Apartment buildings, Kuokkalan Kalon buildings 2, 3 and 4</t>
  </si>
  <si>
    <t>Fire station of Sipoo (office building)</t>
  </si>
  <si>
    <t xml:space="preserve">Äänekoski Ice hockey arena </t>
  </si>
  <si>
    <t>Apartment building, As.oy lahden iisakki</t>
  </si>
  <si>
    <t>Apartment building, As.oy lahden valtteri</t>
  </si>
  <si>
    <t>Apartment building, Kivakatu 2</t>
  </si>
  <si>
    <t>Building for elderly, Uudenpellonkatu 1</t>
  </si>
  <si>
    <t>Construction of apartment building Vanhatie 53</t>
  </si>
  <si>
    <t>Construction of apartment building, Vasarantie 2 ja 4</t>
  </si>
  <si>
    <t>Apartment building, Laatikkotehtaankatu 5 b and c</t>
  </si>
  <si>
    <t>Construction of apartment building KOY Tampereen Jallukka</t>
  </si>
  <si>
    <t>Apartment building, KOY Oulun Tarve, Paraatikatu 10</t>
  </si>
  <si>
    <t>Apartment building, As.oy. Espoon Luoteisrinne</t>
  </si>
  <si>
    <t>Y-Säätiö/Kiinteistö Oy M2-Kodit</t>
  </si>
  <si>
    <t>Apartment building, Lyyranpyrstö 2</t>
  </si>
  <si>
    <t>Apartment building, Postiljooninkatu 1</t>
  </si>
  <si>
    <t>Apartment building, Rullakkokuja 14</t>
  </si>
  <si>
    <t>Apartment building, Nihtisillankuja 2 H ja I</t>
  </si>
  <si>
    <t>Toivo Group Oyj/Elämäni Kodit 40 Oy</t>
  </si>
  <si>
    <t>Apartment building, As. oy kirkkonummen atlas</t>
  </si>
  <si>
    <t>Apartment building, As.oy. Vantaan Nahkuri</t>
  </si>
  <si>
    <t>Premico Vuokra-asunnot ll Oy</t>
  </si>
  <si>
    <t>Apartment building, As. oy. Vantaan  Metsäkissa 2</t>
  </si>
  <si>
    <t>Apartment building, As.oy. Tuusulan Oiva</t>
  </si>
  <si>
    <t>Taaleri Vuokrakoti ARA lll Oy</t>
  </si>
  <si>
    <t>Apartment building, As. oy. Tampereen Hervantajärven Hilpi</t>
  </si>
  <si>
    <t>Oulun Moniasunnot Oy</t>
  </si>
  <si>
    <t>Apartment building, Siirtolantie 6</t>
  </si>
  <si>
    <t>Avain Vuokra10 Oy</t>
  </si>
  <si>
    <t>Apartment building, Alhotie 19</t>
  </si>
  <si>
    <t>Apartment building, As.oy. Kuopion Kuikkalampi</t>
  </si>
  <si>
    <t>Apartment building, As.oy. Helsingin Vetonaula</t>
  </si>
  <si>
    <t>Yrjö ja Hanna-säätiö/Asoasunnot Uusimaa Oy</t>
  </si>
  <si>
    <t>Apartment building, Kuokkalan kalon, building 1</t>
  </si>
  <si>
    <t>Etelä-Suomen Kodit Oy</t>
  </si>
  <si>
    <t>Apartment building, As.oy. Turun Viridi</t>
  </si>
  <si>
    <t>Apartment building, As.oy. Turun Löytöretkeilijä</t>
  </si>
  <si>
    <t>Suomen Kaupunkikodit ARA Oy</t>
  </si>
  <si>
    <t>Apartment building, Hakatie 1</t>
  </si>
  <si>
    <t>Toivo Group Oyj/Elämäni Kodit 10 Oy</t>
  </si>
  <si>
    <t>Apartment building, As.oy. Nokian Fabriikki</t>
  </si>
  <si>
    <t>Apartment building, As.oy. Helsingin Blackstone</t>
  </si>
  <si>
    <t>Vilusen Rinne Vuokra-asunnot Oy, Tampere</t>
  </si>
  <si>
    <t>Apartment buildings, Hikivuorenkatu 20 a ja b</t>
  </si>
  <si>
    <t xml:space="preserve">Y-Säätiö </t>
  </si>
  <si>
    <t>Apartment building, Myllytie 14 a</t>
  </si>
  <si>
    <t>Framework  2019</t>
  </si>
  <si>
    <t>Framework  2022</t>
  </si>
  <si>
    <t>Framework  2016</t>
  </si>
  <si>
    <t>Framework  2018</t>
  </si>
  <si>
    <t>Framework  2017</t>
  </si>
  <si>
    <t>City of Äänekoski</t>
  </si>
  <si>
    <t>Project category: 1. Buildings</t>
  </si>
  <si>
    <t>Sub-categories: 1.1a Buildings, 1.1b Other buildings</t>
  </si>
  <si>
    <t>1.2 Renovations</t>
  </si>
  <si>
    <t>Apartment building, Jakomäentie 10</t>
  </si>
  <si>
    <t>Apartment building, Jollaksentie 87</t>
  </si>
  <si>
    <t>Apartment building, Koivikkotie 5</t>
  </si>
  <si>
    <t>Apartment building, Rusthollarintie 10</t>
  </si>
  <si>
    <t>Apartment building, Perhekunnantie 10</t>
  </si>
  <si>
    <t>Apartment building, Jussilankatu 2</t>
  </si>
  <si>
    <t>Apartment building, Jussilankatu 4</t>
  </si>
  <si>
    <t>Apartment building, Noljakankaari 10</t>
  </si>
  <si>
    <t>Jyväskylän Vuokra-asunnot Oy</t>
  </si>
  <si>
    <t>Apartment building, Kiljaderinkatu 8</t>
  </si>
  <si>
    <t>Jyväskylän Yliopiston Ylioppilaskunta</t>
  </si>
  <si>
    <t>Apartment building, Taitoniekantie 9 b</t>
  </si>
  <si>
    <t>Apartment building, Taitoniekantie 9 c</t>
  </si>
  <si>
    <t>Apartment building, Taitoniekantie 9 d</t>
  </si>
  <si>
    <t>Apartment building, Kopparintie 1</t>
  </si>
  <si>
    <t>Kouvolan Asunnot Oy</t>
  </si>
  <si>
    <t>Apartmanet building, Viialankatu 5</t>
  </si>
  <si>
    <t>Mikalo Oy</t>
  </si>
  <si>
    <t>Apartment building, Yrjönkatu 19, Mikkeli</t>
  </si>
  <si>
    <t>Apartment building, Makasiininkatu 6</t>
  </si>
  <si>
    <t>Savonlinnan Vuokratalot Oy</t>
  </si>
  <si>
    <t>Apartment building, Aholahdentie 113 ja Aholahdentie 115</t>
  </si>
  <si>
    <t>Apartment building, Hilkanhaka 6 ja 7</t>
  </si>
  <si>
    <t>Apartment building, Kirstintupa ja Marintupa</t>
  </si>
  <si>
    <t>Apartment building, Lönnrotinkatu 1</t>
  </si>
  <si>
    <t>Sub-category: 1.2 Renovations</t>
  </si>
  <si>
    <t xml:space="preserve">MuniFin's estimated share of finance
31 Dec 2022 </t>
  </si>
  <si>
    <t>Jyväskylän Tilapalvelu (facility services)</t>
  </si>
  <si>
    <t>1.5 Energy saving project (Esco)</t>
  </si>
  <si>
    <t>Renewal of street lightning in the area of Otsola</t>
  </si>
  <si>
    <t>Renewal of street lightning in the area of Rauhala</t>
  </si>
  <si>
    <t>Renewal of street lightning in the area of Ristikallio</t>
  </si>
  <si>
    <t>Education centre, Ståhlberginkatu 8-10</t>
  </si>
  <si>
    <t>1.3 Individual energy efficiency measures</t>
  </si>
  <si>
    <t>Renewal of street lightning in the area of Ruuska</t>
  </si>
  <si>
    <t>Renewal of street lighting in Mäntyharju</t>
  </si>
  <si>
    <t>Renewal of lighting along Uhomäki fitness track</t>
  </si>
  <si>
    <t>Renewal of street lightning in Pielavesi</t>
  </si>
  <si>
    <r>
      <t xml:space="preserve">Tampere Esco-projects </t>
    </r>
    <r>
      <rPr>
        <vertAlign val="superscript"/>
        <sz val="11"/>
        <color theme="1"/>
        <rFont val="Arial"/>
        <family val="2"/>
        <scheme val="minor"/>
      </rPr>
      <t>7</t>
    </r>
  </si>
  <si>
    <r>
      <t xml:space="preserve">Jyväskylä Esco projects </t>
    </r>
    <r>
      <rPr>
        <vertAlign val="superscript"/>
        <sz val="11"/>
        <color theme="1"/>
        <rFont val="Arial"/>
        <family val="2"/>
        <scheme val="minor"/>
      </rPr>
      <t>7</t>
    </r>
  </si>
  <si>
    <t>Sub-categories: 1.3 Individual energy efficiency measures, 1.5 Energy saving project (Esco)</t>
  </si>
  <si>
    <t xml:space="preserve">1.5 Energy saving project </t>
  </si>
  <si>
    <t>Crown Bridges Light Rail (CEEQUAL sustainability assesment)</t>
  </si>
  <si>
    <t>2.2 Supporting infrastructure for public transportation</t>
  </si>
  <si>
    <t>Kymsote-Kiinteistöt Oy (social and healthcare services)</t>
  </si>
  <si>
    <t>Fully electric cars, VW e-up (22 vehicles)</t>
  </si>
  <si>
    <t>2.3 Passenger cars and light commercial vehicles</t>
  </si>
  <si>
    <t>Western Metro extension, 1st phase Ruoholahti-Matinkylä</t>
  </si>
  <si>
    <t>2.1 Public transportation</t>
  </si>
  <si>
    <t>Western Metro extension, 2nd phase Matinkylä-Kivenlahti</t>
  </si>
  <si>
    <t>Fully electric van, Nissan e-nv200</t>
  </si>
  <si>
    <t>City of Orivesi</t>
  </si>
  <si>
    <t>Fully electric car, Citroen e-Berlingo</t>
  </si>
  <si>
    <t xml:space="preserve">Seinäjoki Joint Municipal Authority for Education </t>
  </si>
  <si>
    <t>Fully electric car, Skoda Enyaq</t>
  </si>
  <si>
    <t>Tampereen Infra Oy</t>
  </si>
  <si>
    <t>Fully electric cars, Kia s-Soul (2 vehicles)</t>
  </si>
  <si>
    <t>City of Tampere tramway, 2nd phase</t>
  </si>
  <si>
    <t>Fully electric car, Mercedes-Benz EGC</t>
  </si>
  <si>
    <t>City of Turku, Turku Vocational Institute</t>
  </si>
  <si>
    <t>Fully electric cars, VW e-up (3 vehicles)</t>
  </si>
  <si>
    <t xml:space="preserve">City of Turku,  Procurement Services of the City of Turku </t>
  </si>
  <si>
    <t>Fully electric cars, Citroen e-Berlingo ( 2 vehicles)</t>
  </si>
  <si>
    <t>City of Turku,  Procurement Services of the City of Turku (Social and healthcare services)</t>
  </si>
  <si>
    <t>Fully electric cars, VW e-up (23 vehicles)</t>
  </si>
  <si>
    <t>Sub-category: 3.3 Bioenergy</t>
  </si>
  <si>
    <t>Project category: 3. Renewable energy</t>
  </si>
  <si>
    <t>Project category: 2. Transportation</t>
  </si>
  <si>
    <t>Sub-category: 1.4 Renewable energy in buildings</t>
  </si>
  <si>
    <t>Information presented in this spreasheet is based on and should be read in conjuction with MuniFin's Green Impact Report 2022 (the "Impact Report"). In the event any discrepancy or inconsistency between this spreasheet and the Impact Report, the information in the Impact Report shall prevail. All information expressed in this document are at the time of writing and may change without notice. MuniFin holds no obligation to update, modify or amend this publication. To the extent the material herein pertains to parties other than MuniFin, such information is based on material made available to MuniFin by third parties and MuniFin does not make any representations or warranties as to accuracy or completeness of such information. The material is informative in nature, and should not be interpreted as a recommendation to take, or not to take, any particular investment action. The formulas included in this spreadsheet have been prepared with the sole purpose of aiding the understanding of the information in the Impact Report. MuniFin does not make any representations or warranties as to accuracy of any outputs of any of the formulas contained herein and is not responsible for any conclusions drawn from such outputs. The material may not be copied, in part or in whole, without written permission from MuniFin. This document or copies of it must not be distributed in the United States or to recipients who are citizens of the United States against restrictions stated in the United States legislation. Laws and regulations of other jurisdictions may also restrict the distribution of this document.</t>
  </si>
  <si>
    <t>3.3 Bioenergy</t>
  </si>
  <si>
    <t>Cental bioheating plant</t>
  </si>
  <si>
    <t>Kapernaum 50 mw bioenergy heating plant</t>
  </si>
  <si>
    <r>
      <t xml:space="preserve">Energy self-sufficiency project of Lempäälä </t>
    </r>
    <r>
      <rPr>
        <vertAlign val="superscript"/>
        <sz val="11"/>
        <color theme="1"/>
        <rFont val="Arial"/>
        <family val="2"/>
        <scheme val="minor"/>
      </rPr>
      <t>9</t>
    </r>
  </si>
  <si>
    <t>Solar panels in Vihti</t>
  </si>
  <si>
    <t>1.4 Renewable energy in buildings</t>
  </si>
  <si>
    <t>Plant of Sahaniemis Sahanniemen 1 Heinola 2</t>
  </si>
  <si>
    <t>4.2 Existing waste water facilities</t>
  </si>
  <si>
    <t>4.1 New waste water facilities</t>
  </si>
  <si>
    <t>Purification plant centre of Jyväskylä region</t>
  </si>
  <si>
    <t>Central purification plant of Jämsä</t>
  </si>
  <si>
    <t>Central purification plant of Ylläs</t>
  </si>
  <si>
    <t>Central purification plant of Kalajokilaakso</t>
  </si>
  <si>
    <t>Sub-cateogries: 4.1 New waste water facilities, 4.2 Existing waste water facilities</t>
  </si>
  <si>
    <t>CONTENT</t>
  </si>
  <si>
    <t>Summary</t>
  </si>
  <si>
    <t>Summary of the portfolio and a calculation tool for the impact attributable to your invested amount at the end of 2022</t>
  </si>
  <si>
    <t>Renovations</t>
  </si>
  <si>
    <t>WORKBOOK SHEETS</t>
  </si>
  <si>
    <r>
      <t xml:space="preserve">School of Kirkonkylä </t>
    </r>
    <r>
      <rPr>
        <vertAlign val="superscript"/>
        <sz val="11"/>
        <color theme="1"/>
        <rFont val="Arial"/>
        <family val="2"/>
        <scheme val="minor"/>
      </rPr>
      <t>3</t>
    </r>
  </si>
  <si>
    <r>
      <t xml:space="preserve">Creativity and learning centre of Parainen </t>
    </r>
    <r>
      <rPr>
        <vertAlign val="superscript"/>
        <sz val="11"/>
        <color theme="1"/>
        <rFont val="Arial"/>
        <family val="2"/>
        <scheme val="minor"/>
      </rPr>
      <t>3</t>
    </r>
  </si>
  <si>
    <r>
      <t xml:space="preserve">Pielakoti (building for elderly and renovation of the central commercial kitchen) </t>
    </r>
    <r>
      <rPr>
        <vertAlign val="superscript"/>
        <sz val="11"/>
        <color theme="1"/>
        <rFont val="Arial"/>
        <family val="2"/>
        <scheme val="minor"/>
      </rPr>
      <t>3</t>
    </r>
  </si>
  <si>
    <r>
      <t xml:space="preserve">School of Pääskyvuori and Sirkkala, community centre of Runosmäki, school and daycare centre of Suikkila ja and daycare centre Tommilankatu </t>
    </r>
    <r>
      <rPr>
        <vertAlign val="superscript"/>
        <sz val="11"/>
        <color theme="1"/>
        <rFont val="Arial"/>
        <family val="2"/>
        <scheme val="minor"/>
      </rPr>
      <t>3</t>
    </r>
  </si>
  <si>
    <r>
      <t xml:space="preserve">Apartment building, KOY Oulun Tarve, Pohjantikankuja 4 </t>
    </r>
    <r>
      <rPr>
        <vertAlign val="superscript"/>
        <sz val="11"/>
        <color theme="1"/>
        <rFont val="Arial"/>
        <family val="2"/>
        <scheme val="minor"/>
      </rPr>
      <t>4</t>
    </r>
  </si>
  <si>
    <r>
      <t xml:space="preserve">Kvarken Archipelago car and passenger ferry, M/S Aurora Botnia </t>
    </r>
    <r>
      <rPr>
        <vertAlign val="superscript"/>
        <sz val="11"/>
        <color theme="1"/>
        <rFont val="Arial"/>
        <family val="2"/>
        <scheme val="minor"/>
      </rPr>
      <t>8</t>
    </r>
  </si>
  <si>
    <r>
      <t xml:space="preserve">Apartment building, Äkkiväärä 10 </t>
    </r>
    <r>
      <rPr>
        <vertAlign val="superscript"/>
        <sz val="11"/>
        <color theme="1"/>
        <rFont val="Arial"/>
        <family val="2"/>
        <scheme val="minor"/>
      </rPr>
      <t>6</t>
    </r>
  </si>
  <si>
    <r>
      <t xml:space="preserve">Apartment building, Huvimäentie 16 </t>
    </r>
    <r>
      <rPr>
        <vertAlign val="superscript"/>
        <sz val="11"/>
        <color theme="1"/>
        <rFont val="Arial"/>
        <family val="2"/>
        <scheme val="minor"/>
      </rPr>
      <t>5</t>
    </r>
  </si>
  <si>
    <r>
      <t xml:space="preserve">Apartment building, Latolankatu 23, 2nd phase </t>
    </r>
    <r>
      <rPr>
        <vertAlign val="superscript"/>
        <sz val="11"/>
        <color theme="1"/>
        <rFont val="Arial"/>
        <family val="2"/>
        <scheme val="minor"/>
      </rPr>
      <t>6</t>
    </r>
  </si>
  <si>
    <r>
      <t xml:space="preserve">Apartment building, Latolankatu 3 </t>
    </r>
    <r>
      <rPr>
        <vertAlign val="superscript"/>
        <sz val="11"/>
        <color theme="1"/>
        <rFont val="Arial"/>
        <family val="2"/>
        <scheme val="minor"/>
      </rPr>
      <t>6</t>
    </r>
  </si>
  <si>
    <t>SUMMARY</t>
  </si>
  <si>
    <t>Sub-categories: 2.1 Public transportation, 2.2 Supporting infrastructure for public transportation, 2.3 Passenger cars and light commercial vehicles</t>
  </si>
  <si>
    <r>
      <t>Annual amount of treated wastewater in existing plants immediately after project completion (m</t>
    </r>
    <r>
      <rPr>
        <vertAlign val="superscript"/>
        <sz val="11"/>
        <color theme="1"/>
        <rFont val="Arial"/>
        <family val="2"/>
        <scheme val="minor"/>
      </rPr>
      <t>3</t>
    </r>
    <r>
      <rPr>
        <sz val="11"/>
        <color theme="1"/>
        <rFont val="Arial"/>
        <family val="2"/>
        <scheme val="minor"/>
      </rPr>
      <t>)</t>
    </r>
  </si>
  <si>
    <r>
      <t>Annual amount of treated wastewater with increased capacity in the future (m</t>
    </r>
    <r>
      <rPr>
        <vertAlign val="superscript"/>
        <sz val="11"/>
        <color theme="1"/>
        <rFont val="Arial"/>
        <family val="2"/>
        <scheme val="minor"/>
      </rPr>
      <t>3</t>
    </r>
    <r>
      <rPr>
        <sz val="11"/>
        <color theme="1"/>
        <rFont val="Arial"/>
        <family val="2"/>
        <scheme val="minor"/>
      </rPr>
      <t>)</t>
    </r>
  </si>
  <si>
    <r>
      <rPr>
        <i/>
        <vertAlign val="superscript"/>
        <sz val="11"/>
        <color theme="1"/>
        <rFont val="Arial"/>
        <family val="2"/>
        <scheme val="minor"/>
      </rPr>
      <t>6</t>
    </r>
    <r>
      <rPr>
        <i/>
        <sz val="11"/>
        <color theme="1"/>
        <rFont val="Arial"/>
        <family val="2"/>
        <scheme val="minor"/>
      </rPr>
      <t xml:space="preserve"> Avoided emissions (CO</t>
    </r>
    <r>
      <rPr>
        <i/>
        <vertAlign val="subscript"/>
        <sz val="11"/>
        <color theme="1"/>
        <rFont val="Arial"/>
        <family val="2"/>
        <scheme val="minor"/>
      </rPr>
      <t>2</t>
    </r>
    <r>
      <rPr>
        <i/>
        <sz val="11"/>
        <color theme="1"/>
        <rFont val="Arial"/>
        <family val="2"/>
        <scheme val="minor"/>
      </rPr>
      <t>) reported as zero. The project saves net energy, but due to the recent strong decarbonization of district heating in the region, the increase in electricity consumption and the emission coefficients used would cause an increase in the calculated emissions.</t>
    </r>
  </si>
  <si>
    <r>
      <rPr>
        <i/>
        <vertAlign val="superscript"/>
        <sz val="11"/>
        <color theme="1"/>
        <rFont val="Arial"/>
        <family val="2"/>
        <scheme val="minor"/>
      </rPr>
      <t>1</t>
    </r>
    <r>
      <rPr>
        <i/>
        <sz val="11"/>
        <color theme="1"/>
        <rFont val="Arial"/>
        <family val="2"/>
        <scheme val="minor"/>
      </rPr>
      <t xml:space="preserve"> The new law of 2018 concerning energy performance certificates reduced the energy source coefficients of electricity and district heating used in the calculation of E-values and made the legal threshold of energy efficiency for new buildings stricter. Using new coefficients, the E-values of the buildings built under the old law of 2013 would decrease, which could enhance their EPC classes. </t>
    </r>
  </si>
  <si>
    <r>
      <rPr>
        <i/>
        <vertAlign val="superscript"/>
        <sz val="11"/>
        <color theme="1"/>
        <rFont val="Arial"/>
        <family val="2"/>
        <scheme val="minor"/>
      </rPr>
      <t>2</t>
    </r>
    <r>
      <rPr>
        <i/>
        <sz val="11"/>
        <color theme="1"/>
        <rFont val="Arial"/>
        <family val="2"/>
        <scheme val="minor"/>
      </rPr>
      <t xml:space="preserve"> The E-value represents a building’s calculated annual consumption of purchased energy per the heated net area (kWh/m2/year) based on the default usage of the building’s intended use category and weighted by energy source coefficients.</t>
    </r>
  </si>
  <si>
    <r>
      <rPr>
        <i/>
        <vertAlign val="superscript"/>
        <sz val="11"/>
        <color theme="1"/>
        <rFont val="Arial"/>
        <family val="2"/>
        <scheme val="minor"/>
      </rPr>
      <t>3</t>
    </r>
    <r>
      <rPr>
        <i/>
        <sz val="11"/>
        <color theme="1"/>
        <rFont val="Arial"/>
        <family val="2"/>
        <scheme val="minor"/>
      </rPr>
      <t xml:space="preserve"> Impacts calculated only for the new construction part of the project</t>
    </r>
  </si>
  <si>
    <t>Project category: 3. Water and waste water management</t>
  </si>
  <si>
    <t>Water and waste water management</t>
  </si>
  <si>
    <t>1.BUILDINGS</t>
  </si>
  <si>
    <t>2. TRANSPORTATION</t>
  </si>
  <si>
    <t>3. RENEWABLE ENERGY</t>
  </si>
  <si>
    <t>4. WATER AND WASTE WATER MANAGEMENT</t>
  </si>
  <si>
    <t>1.1a buildings</t>
  </si>
  <si>
    <t>1.1b other buildings</t>
  </si>
  <si>
    <t>1.5 Energy saving projects (Esco)</t>
  </si>
  <si>
    <t>1.6 Biodiversity and adaptation measures</t>
  </si>
  <si>
    <t>The structure of the Green Bond Framework 2022</t>
  </si>
  <si>
    <t xml:space="preserve">2.2 Supporting infrastructure </t>
  </si>
  <si>
    <t>for public transportation</t>
  </si>
  <si>
    <t xml:space="preserve">2.3 Passenger cars and light </t>
  </si>
  <si>
    <t>commercial vehicles</t>
  </si>
  <si>
    <t>2.4 Infrastructure for personal mobility</t>
  </si>
  <si>
    <t>2.5 Biodiversity and adaptation measures</t>
  </si>
  <si>
    <t>3.1 Solar energy</t>
  </si>
  <si>
    <t>3.2 Wind Energy</t>
  </si>
  <si>
    <t>3.4 Geothermal energy</t>
  </si>
  <si>
    <t>3.5 Waste heat</t>
  </si>
  <si>
    <t>4.3 New water facilities</t>
  </si>
  <si>
    <t>4.4 Existing water facilities</t>
  </si>
  <si>
    <t>1. Buildings</t>
  </si>
  <si>
    <t>2. Transporation</t>
  </si>
  <si>
    <t>3. Renewable energy</t>
  </si>
  <si>
    <t>4. Water and waste water management</t>
  </si>
  <si>
    <t>Total</t>
  </si>
  <si>
    <t>m EUR</t>
  </si>
  <si>
    <t>Aligned with the new criteria</t>
  </si>
  <si>
    <t>Not aligned with the new criteria</t>
  </si>
  <si>
    <t>The share of projects aligned  with the Green Bond Framework 2022 criteria</t>
  </si>
  <si>
    <t>The amount attributable for green bond investors</t>
  </si>
  <si>
    <t>Green bond Framework 2022</t>
  </si>
  <si>
    <t>The structure of the updated Green Bond Framework (2022)</t>
  </si>
  <si>
    <r>
      <rPr>
        <i/>
        <vertAlign val="superscript"/>
        <sz val="11"/>
        <rFont val="Arial"/>
        <family val="2"/>
        <scheme val="minor"/>
      </rPr>
      <t>7</t>
    </r>
    <r>
      <rPr>
        <i/>
        <sz val="11"/>
        <rFont val="Arial"/>
        <family val="2"/>
        <scheme val="minor"/>
      </rPr>
      <t xml:space="preserve"> An energy saving project (ESCO) concerning several buildings. An ESCO (Energy Service Company) is a procedure in which an ESCO assumes operational responsibility for an investment to be made to an end customer so that the investment can be financed in whole or in part by the savings it generates.</t>
    </r>
  </si>
  <si>
    <t>List of projects included in the project category 1. Buildings and the sub-category
1.2 Renovations</t>
  </si>
  <si>
    <t>List of projects included in the project category 1. Buildings with the sub-categories 
1.3 Individual energy efficiency measures
1.5 Energy saving project (Esco)</t>
  </si>
  <si>
    <t>List of projects included in the project category 1. Buildings and the sub-categories 
1.1a Buildings 
1.1b Other buildings</t>
  </si>
  <si>
    <t>List of projects included in the project category 2. Transportation with the sub-categories 
2.1 Public transportation 
2.2 Supporting infrastructure for public transportation
2.3 Passenger cars and light commercial vehicles</t>
  </si>
  <si>
    <t>List of projects included in the project categories 3. Renewable energy and 1. Buildings (1 project) with the sub-categories 
3.3 Bioenergy
1.4 Renewable energy in buildings</t>
  </si>
  <si>
    <t>List of projects included in the project category 4. Water and wastewater management with the sub-categories 
4.1 New waste water facilities
4.2 Existing waste water facilities</t>
  </si>
  <si>
    <t>Please see further details of each category from the framework</t>
  </si>
  <si>
    <t>Waste water treatment plant of Paroinen</t>
  </si>
  <si>
    <t>Waste water treatment plant of Meltola</t>
  </si>
  <si>
    <t>Waste water treatment plant of Blominmäki</t>
  </si>
  <si>
    <t>Waste water treatment plant of Mukkavaara</t>
  </si>
  <si>
    <t>Waste water purification plant of Kakolanmäki</t>
  </si>
  <si>
    <t>Waste water purification plant of Häpönniemi</t>
  </si>
  <si>
    <t>Water and waste water treatment plant of Metsä-sairila</t>
  </si>
  <si>
    <t>Apartment buildings, Postiljooni Lavakatu 3</t>
  </si>
  <si>
    <t>Apartment buildings, Postimies Lavakatu 3</t>
  </si>
  <si>
    <t>Apartment building with Nordic ecolabel, Karakalliontie 1</t>
  </si>
  <si>
    <r>
      <rPr>
        <i/>
        <vertAlign val="superscript"/>
        <sz val="11"/>
        <rFont val="Arial"/>
        <family val="2"/>
        <scheme val="minor"/>
      </rPr>
      <t>4</t>
    </r>
    <r>
      <rPr>
        <i/>
        <sz val="11"/>
        <rFont val="Arial"/>
        <family val="2"/>
        <scheme val="minor"/>
      </rPr>
      <t xml:space="preserve"> Experimental project, please see additional information on impact report p. 19</t>
    </r>
  </si>
  <si>
    <r>
      <rPr>
        <i/>
        <vertAlign val="superscript"/>
        <sz val="11"/>
        <rFont val="Arial"/>
        <family val="2"/>
        <scheme val="minor"/>
      </rPr>
      <t>5</t>
    </r>
    <r>
      <rPr>
        <i/>
        <sz val="11"/>
        <rFont val="Arial"/>
        <family val="2"/>
        <scheme val="minor"/>
      </rPr>
      <t xml:space="preserve"> Project has a fossile fuel element, please see additional detail on impact report p. 19</t>
    </r>
  </si>
  <si>
    <r>
      <rPr>
        <i/>
        <vertAlign val="superscript"/>
        <sz val="11"/>
        <rFont val="Arial"/>
        <family val="2"/>
        <scheme val="minor"/>
      </rPr>
      <t>8</t>
    </r>
    <r>
      <rPr>
        <i/>
        <sz val="11"/>
        <rFont val="Arial"/>
        <family val="2"/>
        <scheme val="minor"/>
      </rPr>
      <t xml:space="preserve"> Project has a fossile fuel element, please see additional detail on impact report p. 19</t>
    </r>
  </si>
  <si>
    <r>
      <rPr>
        <i/>
        <vertAlign val="superscript"/>
        <sz val="11"/>
        <rFont val="Arial"/>
        <family val="2"/>
        <scheme val="minor"/>
      </rPr>
      <t>9</t>
    </r>
    <r>
      <rPr>
        <i/>
        <sz val="11"/>
        <rFont val="Arial"/>
        <family val="2"/>
        <scheme val="minor"/>
      </rPr>
      <t xml:space="preserve"> Project has a fossile fuel element, please see additional detail on impact report p. 19</t>
    </r>
  </si>
  <si>
    <t>Projects</t>
  </si>
  <si>
    <t>XS1692485912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</si>
</sst>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
    <numFmt numFmtId="166" formatCode="_-* #,##0.0_-;\-* #,##0.0_-;_-* &quot;-&quot;??_-;_-@_-"/>
    <numFmt numFmtId="167" formatCode="_-* #,##0\ _€_-;\-* #,##0\ _€_-;_-* &quot;-&quot;?\ _€_-;_-@_-"/>
  </numFmts>
  <fonts count="26" x14ac:knownFonts="1">
    <font>
      <sz val="11"/>
      <color theme="1"/>
      <name val="Arial"/>
      <family val="2"/>
      <scheme val="minor"/>
    </font>
    <font>
      <sz val="11"/>
      <color theme="1"/>
      <name val="Arial"/>
      <family val="2"/>
      <scheme val="minor"/>
    </font>
    <font>
      <b/>
      <sz val="15"/>
      <color theme="3"/>
      <name val="Arial"/>
      <family val="2"/>
      <scheme val="minor"/>
    </font>
    <font>
      <b/>
      <sz val="11"/>
      <color theme="0"/>
      <name val="Arial"/>
      <family val="2"/>
      <scheme val="minor"/>
    </font>
    <font>
      <b/>
      <sz val="11"/>
      <color theme="1"/>
      <name val="Arial"/>
      <family val="2"/>
      <scheme val="minor"/>
    </font>
    <font>
      <sz val="11"/>
      <color theme="0"/>
      <name val="Arial"/>
      <family val="2"/>
      <scheme val="minor"/>
    </font>
    <font>
      <i/>
      <sz val="11"/>
      <color theme="1"/>
      <name val="Arial"/>
      <family val="2"/>
      <scheme val="minor"/>
    </font>
    <font>
      <sz val="10"/>
      <name val="Arial"/>
      <family val="2"/>
    </font>
    <font>
      <b/>
      <sz val="18"/>
      <color theme="1"/>
      <name val="Arial"/>
      <family val="2"/>
      <scheme val="minor"/>
    </font>
    <font>
      <i/>
      <sz val="10"/>
      <name val="Arial"/>
      <family val="2"/>
    </font>
    <font>
      <sz val="11"/>
      <name val="Arial"/>
      <family val="2"/>
      <scheme val="minor"/>
    </font>
    <font>
      <i/>
      <sz val="11"/>
      <name val="Arial"/>
      <family val="2"/>
      <scheme val="minor"/>
    </font>
    <font>
      <sz val="11"/>
      <color theme="4"/>
      <name val="Arial"/>
      <family val="2"/>
      <scheme val="minor"/>
    </font>
    <font>
      <sz val="8"/>
      <color theme="8"/>
      <name val="Arial"/>
      <family val="2"/>
      <scheme val="minor"/>
    </font>
    <font>
      <b/>
      <sz val="11"/>
      <color rgb="FFFFFFFF"/>
      <name val="Arial"/>
      <family val="2"/>
    </font>
    <font>
      <b/>
      <sz val="11"/>
      <color rgb="FFFFFFFF"/>
      <name val="Calibri"/>
      <family val="2"/>
    </font>
    <font>
      <vertAlign val="superscript"/>
      <sz val="11"/>
      <color theme="1"/>
      <name val="Arial"/>
      <family val="2"/>
      <scheme val="minor"/>
    </font>
    <font>
      <sz val="8"/>
      <name val="Arial"/>
      <family val="2"/>
      <scheme val="minor"/>
    </font>
    <font>
      <u/>
      <sz val="11"/>
      <color theme="10"/>
      <name val="Arial"/>
      <family val="2"/>
      <scheme val="minor"/>
    </font>
    <font>
      <b/>
      <sz val="11"/>
      <name val="Arial"/>
      <family val="2"/>
      <scheme val="minor"/>
    </font>
    <font>
      <b/>
      <i/>
      <sz val="11"/>
      <color theme="1"/>
      <name val="Arial"/>
      <family val="2"/>
      <scheme val="minor"/>
    </font>
    <font>
      <i/>
      <vertAlign val="superscript"/>
      <sz val="11"/>
      <color theme="1"/>
      <name val="Arial"/>
      <family val="2"/>
      <scheme val="minor"/>
    </font>
    <font>
      <i/>
      <vertAlign val="subscript"/>
      <sz val="11"/>
      <color theme="1"/>
      <name val="Arial"/>
      <family val="2"/>
      <scheme val="minor"/>
    </font>
    <font>
      <b/>
      <sz val="11"/>
      <color theme="2"/>
      <name val="Arial"/>
      <family val="2"/>
      <scheme val="minor"/>
    </font>
    <font>
      <i/>
      <vertAlign val="superscript"/>
      <sz val="11"/>
      <name val="Arial"/>
      <family val="2"/>
      <scheme val="minor"/>
    </font>
    <font>
      <b/>
      <sz val="12"/>
      <color theme="0"/>
      <name val="Arial"/>
      <family val="2"/>
      <scheme val="minor"/>
    </font>
  </fonts>
  <fills count="9">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79998168889431442"/>
        <bgColor theme="4" tint="0.79998168889431442"/>
      </patternFill>
    </fill>
    <fill>
      <patternFill patternType="solid">
        <fgColor rgb="FF00B050"/>
        <bgColor rgb="FF000000"/>
      </patternFill>
    </fill>
    <fill>
      <patternFill patternType="solid">
        <fgColor theme="4"/>
        <bgColor indexed="64"/>
      </patternFill>
    </fill>
    <fill>
      <patternFill patternType="solid">
        <fgColor theme="2"/>
        <bgColor indexed="64"/>
      </patternFill>
    </fill>
    <fill>
      <patternFill patternType="solid">
        <fgColor rgb="FFEBF9F0"/>
        <bgColor indexed="64"/>
      </patternFill>
    </fill>
  </fills>
  <borders count="41">
    <border>
      <left/>
      <right/>
      <top/>
      <bottom/>
      <diagonal/>
    </border>
    <border>
      <left/>
      <right/>
      <top/>
      <bottom style="thick">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indexed="64"/>
      </top>
      <bottom style="thin">
        <color indexed="64"/>
      </bottom>
      <diagonal/>
    </border>
    <border>
      <left/>
      <right style="thin">
        <color theme="2"/>
      </right>
      <top/>
      <bottom/>
      <diagonal/>
    </border>
    <border>
      <left style="medium">
        <color theme="2"/>
      </left>
      <right style="medium">
        <color theme="2"/>
      </right>
      <top style="medium">
        <color theme="2"/>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right style="thin">
        <color theme="2"/>
      </right>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style="thin">
        <color theme="2"/>
      </top>
      <bottom style="thin">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style="thin">
        <color indexed="64"/>
      </bottom>
      <diagonal/>
    </border>
    <border>
      <left/>
      <right/>
      <top style="medium">
        <color theme="2"/>
      </top>
      <bottom style="thin">
        <color indexed="64"/>
      </bottom>
      <diagonal/>
    </border>
    <border>
      <left/>
      <right style="medium">
        <color theme="2"/>
      </right>
      <top style="medium">
        <color theme="2"/>
      </top>
      <bottom style="thin">
        <color indexed="64"/>
      </bottom>
      <diagonal/>
    </border>
    <border>
      <left style="medium">
        <color theme="2"/>
      </left>
      <right/>
      <top style="thin">
        <color indexed="64"/>
      </top>
      <bottom style="thin">
        <color indexed="64"/>
      </bottom>
      <diagonal/>
    </border>
    <border>
      <left/>
      <right style="medium">
        <color theme="2"/>
      </right>
      <top style="thin">
        <color indexed="64"/>
      </top>
      <bottom style="thin">
        <color indexed="64"/>
      </bottom>
      <diagonal/>
    </border>
    <border>
      <left style="medium">
        <color theme="2"/>
      </left>
      <right/>
      <top style="thin">
        <color indexed="64"/>
      </top>
      <bottom style="medium">
        <color theme="2"/>
      </bottom>
      <diagonal/>
    </border>
    <border>
      <left/>
      <right/>
      <top style="thin">
        <color indexed="64"/>
      </top>
      <bottom style="medium">
        <color theme="2"/>
      </bottom>
      <diagonal/>
    </border>
    <border>
      <left/>
      <right style="medium">
        <color theme="2"/>
      </right>
      <top style="thin">
        <color indexed="64"/>
      </top>
      <bottom style="medium">
        <color theme="2"/>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5" fillId="2" borderId="0" applyNumberFormat="0" applyBorder="0" applyAlignment="0" applyProtection="0"/>
    <xf numFmtId="0" fontId="7" fillId="0" borderId="0"/>
    <xf numFmtId="0" fontId="18" fillId="0" borderId="0" applyNumberFormat="0" applyFill="0" applyBorder="0" applyAlignment="0" applyProtection="0"/>
  </cellStyleXfs>
  <cellXfs count="126">
    <xf numFmtId="0" fontId="0" fillId="0" borderId="0" xfId="0"/>
    <xf numFmtId="0" fontId="4" fillId="0" borderId="0" xfId="0" applyFont="1"/>
    <xf numFmtId="0" fontId="6" fillId="0" borderId="0" xfId="0" applyFont="1"/>
    <xf numFmtId="164" fontId="0" fillId="0" borderId="0" xfId="0" applyNumberFormat="1"/>
    <xf numFmtId="164" fontId="0" fillId="0" borderId="0" xfId="1" applyNumberFormat="1" applyFont="1"/>
    <xf numFmtId="0" fontId="0" fillId="0" borderId="0" xfId="0" applyAlignment="1">
      <alignment wrapText="1"/>
    </xf>
    <xf numFmtId="0" fontId="3" fillId="2" borderId="0" xfId="4" applyFont="1" applyAlignment="1">
      <alignment wrapText="1"/>
    </xf>
    <xf numFmtId="164" fontId="3" fillId="2" borderId="0" xfId="1" applyNumberFormat="1" applyFont="1" applyFill="1" applyAlignment="1">
      <alignment wrapText="1"/>
    </xf>
    <xf numFmtId="9" fontId="0" fillId="0" borderId="0" xfId="2" applyFont="1"/>
    <xf numFmtId="0" fontId="8" fillId="0" borderId="0" xfId="0" applyFont="1"/>
    <xf numFmtId="0" fontId="9" fillId="0" borderId="0" xfId="0" applyFont="1" applyAlignment="1">
      <alignment vertical="center"/>
    </xf>
    <xf numFmtId="0" fontId="10" fillId="0" borderId="0" xfId="0" applyFont="1"/>
    <xf numFmtId="0" fontId="11" fillId="0" borderId="0" xfId="0" applyFont="1"/>
    <xf numFmtId="0" fontId="0" fillId="0" borderId="0" xfId="0" applyAlignment="1">
      <alignment vertical="center" wrapText="1"/>
    </xf>
    <xf numFmtId="0" fontId="0" fillId="0" borderId="0" xfId="0" applyAlignment="1">
      <alignment vertical="center"/>
    </xf>
    <xf numFmtId="0" fontId="12" fillId="0" borderId="0" xfId="0" applyFont="1" applyAlignment="1">
      <alignment vertical="center" wrapText="1"/>
    </xf>
    <xf numFmtId="9" fontId="0" fillId="0" borderId="0" xfId="0" applyNumberFormat="1"/>
    <xf numFmtId="4" fontId="0" fillId="0" borderId="0" xfId="0" applyNumberFormat="1"/>
    <xf numFmtId="0" fontId="5" fillId="0" borderId="0" xfId="0" applyFont="1"/>
    <xf numFmtId="0" fontId="13" fillId="0" borderId="0" xfId="0" applyFont="1"/>
    <xf numFmtId="0" fontId="9" fillId="0" borderId="0" xfId="0" applyFont="1" applyAlignment="1">
      <alignment vertical="center" wrapText="1"/>
    </xf>
    <xf numFmtId="1" fontId="0" fillId="0" borderId="0" xfId="0" applyNumberFormat="1"/>
    <xf numFmtId="43" fontId="0" fillId="0" borderId="0" xfId="0" applyNumberFormat="1"/>
    <xf numFmtId="0" fontId="0" fillId="0" borderId="0" xfId="0" applyAlignment="1">
      <alignment horizontal="left"/>
    </xf>
    <xf numFmtId="0" fontId="3" fillId="3" borderId="4" xfId="0" applyFont="1" applyFill="1" applyBorder="1" applyAlignment="1">
      <alignment horizontal="center" vertical="center" wrapText="1"/>
    </xf>
    <xf numFmtId="164" fontId="0" fillId="4" borderId="4" xfId="1" applyNumberFormat="1" applyFont="1" applyFill="1" applyBorder="1" applyAlignment="1" applyProtection="1">
      <alignment horizontal="center"/>
      <protection locked="0"/>
    </xf>
    <xf numFmtId="0" fontId="0" fillId="0" borderId="0" xfId="0" applyAlignment="1">
      <alignment horizontal="left" wrapText="1"/>
    </xf>
    <xf numFmtId="43" fontId="0" fillId="0" borderId="0" xfId="1" applyFont="1"/>
    <xf numFmtId="166" fontId="0" fillId="0" borderId="0" xfId="1" applyNumberFormat="1" applyFont="1"/>
    <xf numFmtId="164" fontId="10" fillId="0" borderId="0" xfId="1" applyNumberFormat="1" applyFont="1"/>
    <xf numFmtId="0" fontId="0" fillId="0" borderId="8" xfId="0" applyBorder="1"/>
    <xf numFmtId="0" fontId="0" fillId="0" borderId="9" xfId="0" applyBorder="1"/>
    <xf numFmtId="0" fontId="0" fillId="0" borderId="0" xfId="0"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1" fontId="0" fillId="0" borderId="0" xfId="0" applyNumberFormat="1" applyAlignment="1">
      <alignment horizontal="center"/>
    </xf>
    <xf numFmtId="0" fontId="0" fillId="0" borderId="0" xfId="0" applyAlignment="1">
      <alignment horizontal="center" vertical="center" wrapText="1"/>
    </xf>
    <xf numFmtId="9" fontId="0" fillId="0" borderId="0" xfId="2" applyFont="1" applyAlignment="1">
      <alignment horizontal="center" vertical="center" wrapText="1"/>
    </xf>
    <xf numFmtId="164" fontId="0" fillId="0" borderId="0" xfId="1" applyNumberFormat="1" applyFont="1" applyAlignment="1">
      <alignment horizontal="center" vertical="center" wrapText="1"/>
    </xf>
    <xf numFmtId="43" fontId="0" fillId="0" borderId="0" xfId="1" applyFont="1" applyAlignment="1">
      <alignment horizontal="center"/>
    </xf>
    <xf numFmtId="164" fontId="0" fillId="0" borderId="0" xfId="1" applyNumberFormat="1" applyFont="1" applyAlignment="1">
      <alignment horizontal="center"/>
    </xf>
    <xf numFmtId="0" fontId="2" fillId="0" borderId="1" xfId="3" applyAlignment="1"/>
    <xf numFmtId="0" fontId="0" fillId="0" borderId="9" xfId="0" applyBorder="1" applyAlignment="1">
      <alignment horizontal="center"/>
    </xf>
    <xf numFmtId="0" fontId="20" fillId="0" borderId="0" xfId="0" applyFont="1"/>
    <xf numFmtId="0" fontId="2" fillId="0" borderId="1" xfId="3" applyAlignment="1">
      <alignment horizontal="center"/>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horizontal="center" vertical="top" wrapText="1"/>
    </xf>
    <xf numFmtId="0" fontId="14" fillId="5" borderId="0" xfId="5" applyFont="1" applyFill="1" applyAlignment="1">
      <alignment horizontal="center" vertical="top" wrapText="1"/>
    </xf>
    <xf numFmtId="9" fontId="4" fillId="0" borderId="0" xfId="2" applyFont="1" applyAlignment="1">
      <alignment horizontal="center" vertical="top" wrapText="1"/>
    </xf>
    <xf numFmtId="0" fontId="0" fillId="0" borderId="0" xfId="0" applyAlignment="1">
      <alignment horizontal="left" vertical="top"/>
    </xf>
    <xf numFmtId="0" fontId="0" fillId="0" borderId="0" xfId="0" applyAlignment="1">
      <alignment horizontal="center" vertical="top" wrapText="1"/>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9" fontId="3" fillId="3" borderId="6" xfId="2" applyFont="1" applyFill="1" applyBorder="1" applyAlignment="1">
      <alignment horizontal="center" vertical="top" wrapText="1"/>
    </xf>
    <xf numFmtId="0" fontId="3" fillId="3" borderId="7" xfId="0" applyFont="1" applyFill="1" applyBorder="1" applyAlignment="1">
      <alignment horizontal="center" vertical="top" wrapText="1"/>
    </xf>
    <xf numFmtId="164" fontId="0" fillId="0" borderId="9" xfId="0" applyNumberFormat="1" applyBorder="1" applyAlignment="1">
      <alignment horizontal="center"/>
    </xf>
    <xf numFmtId="9" fontId="0" fillId="0" borderId="9" xfId="0" applyNumberFormat="1" applyBorder="1" applyAlignment="1">
      <alignment horizontal="center"/>
    </xf>
    <xf numFmtId="164" fontId="0" fillId="0" borderId="10" xfId="0" applyNumberFormat="1" applyBorder="1" applyAlignment="1">
      <alignment horizontal="center"/>
    </xf>
    <xf numFmtId="167" fontId="0" fillId="0" borderId="0" xfId="0" applyNumberFormat="1" applyAlignment="1">
      <alignment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17" xfId="0" applyBorder="1" applyAlignment="1">
      <alignment horizontal="left" indent="1"/>
    </xf>
    <xf numFmtId="0" fontId="0" fillId="0" borderId="0" xfId="0" applyAlignment="1">
      <alignment horizontal="left" indent="1"/>
    </xf>
    <xf numFmtId="0" fontId="18" fillId="0" borderId="0" xfId="6"/>
    <xf numFmtId="0" fontId="18" fillId="0" borderId="0" xfId="6" applyFill="1"/>
    <xf numFmtId="164" fontId="0" fillId="0" borderId="12" xfId="1" applyNumberFormat="1" applyFont="1" applyBorder="1" applyAlignment="1">
      <alignment horizontal="right"/>
    </xf>
    <xf numFmtId="0" fontId="3" fillId="7" borderId="22" xfId="0" applyFont="1" applyFill="1" applyBorder="1" applyAlignment="1">
      <alignment horizontal="center"/>
    </xf>
    <xf numFmtId="164" fontId="3" fillId="7" borderId="23" xfId="1" applyNumberFormat="1" applyFont="1" applyFill="1" applyBorder="1" applyAlignment="1"/>
    <xf numFmtId="164" fontId="0" fillId="0" borderId="24" xfId="1" applyNumberFormat="1" applyFont="1" applyBorder="1" applyAlignment="1">
      <alignment horizontal="right"/>
    </xf>
    <xf numFmtId="0" fontId="3" fillId="7" borderId="25" xfId="0" applyFont="1" applyFill="1" applyBorder="1"/>
    <xf numFmtId="0" fontId="23" fillId="8" borderId="28" xfId="0" applyFont="1" applyFill="1" applyBorder="1"/>
    <xf numFmtId="0" fontId="23" fillId="8" borderId="0" xfId="0" applyFont="1" applyFill="1" applyAlignment="1">
      <alignment horizontal="center"/>
    </xf>
    <xf numFmtId="0" fontId="0" fillId="0" borderId="28" xfId="0" applyBorder="1"/>
    <xf numFmtId="0" fontId="3" fillId="7" borderId="29" xfId="0" applyFont="1" applyFill="1" applyBorder="1"/>
    <xf numFmtId="164" fontId="3" fillId="7" borderId="23" xfId="1" applyNumberFormat="1" applyFont="1" applyFill="1" applyBorder="1" applyAlignment="1">
      <alignment horizontal="right"/>
    </xf>
    <xf numFmtId="164" fontId="0" fillId="0" borderId="12" xfId="1" applyNumberFormat="1" applyFont="1" applyBorder="1"/>
    <xf numFmtId="164" fontId="0" fillId="0" borderId="24" xfId="1" applyNumberFormat="1" applyFont="1" applyBorder="1"/>
    <xf numFmtId="0" fontId="23" fillId="8" borderId="12" xfId="0" applyFont="1" applyFill="1" applyBorder="1" applyAlignment="1">
      <alignment horizontal="right"/>
    </xf>
    <xf numFmtId="0" fontId="0" fillId="0" borderId="0" xfId="0" applyAlignment="1">
      <alignment horizontal="left" vertical="center" indent="1"/>
    </xf>
    <xf numFmtId="0" fontId="0" fillId="0" borderId="0" xfId="0" applyAlignment="1">
      <alignment horizontal="left" vertical="center" indent="2"/>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32" xfId="0" applyFont="1" applyFill="1" applyBorder="1" applyAlignment="1">
      <alignment vertical="center" wrapText="1"/>
    </xf>
    <xf numFmtId="0" fontId="0" fillId="0" borderId="35" xfId="0" applyBorder="1" applyAlignment="1">
      <alignment vertical="center"/>
    </xf>
    <xf numFmtId="0" fontId="0" fillId="0" borderId="37" xfId="0" applyBorder="1" applyAlignment="1">
      <alignment vertical="center"/>
    </xf>
    <xf numFmtId="0" fontId="0" fillId="0" borderId="37" xfId="0" applyBorder="1" applyAlignment="1">
      <alignment vertical="center" wrapText="1"/>
    </xf>
    <xf numFmtId="0" fontId="0" fillId="0" borderId="40" xfId="0" applyBorder="1" applyAlignment="1">
      <alignment vertical="center" wrapText="1"/>
    </xf>
    <xf numFmtId="0" fontId="19" fillId="0" borderId="36" xfId="6" applyFont="1" applyBorder="1" applyAlignment="1">
      <alignment horizontal="left" vertical="center"/>
    </xf>
    <xf numFmtId="0" fontId="19" fillId="0" borderId="11" xfId="6" applyFont="1" applyBorder="1" applyAlignment="1">
      <alignment horizontal="left" vertical="center"/>
    </xf>
    <xf numFmtId="0" fontId="3" fillId="3" borderId="4" xfId="0" applyFont="1" applyFill="1" applyBorder="1" applyAlignment="1" applyProtection="1">
      <alignment vertical="center" wrapText="1"/>
    </xf>
    <xf numFmtId="0" fontId="3" fillId="3" borderId="4" xfId="0" applyFont="1" applyFill="1" applyBorder="1" applyAlignment="1" applyProtection="1">
      <alignment horizontal="center" vertical="center" wrapText="1"/>
    </xf>
    <xf numFmtId="0" fontId="3" fillId="3" borderId="0" xfId="0" applyFont="1" applyFill="1" applyAlignment="1" applyProtection="1">
      <alignment horizontal="center" vertical="center" wrapText="1"/>
    </xf>
    <xf numFmtId="0" fontId="0" fillId="0" borderId="2" xfId="0" applyBorder="1" applyProtection="1"/>
    <xf numFmtId="164" fontId="0" fillId="0" borderId="3" xfId="1" applyNumberFormat="1" applyFont="1" applyBorder="1" applyAlignment="1" applyProtection="1">
      <alignment horizontal="center"/>
    </xf>
    <xf numFmtId="164" fontId="0" fillId="0" borderId="4" xfId="1" applyNumberFormat="1" applyFont="1" applyBorder="1" applyAlignment="1" applyProtection="1">
      <alignment horizontal="center"/>
    </xf>
    <xf numFmtId="49" fontId="0" fillId="0" borderId="4" xfId="1" applyNumberFormat="1" applyFont="1" applyBorder="1" applyAlignment="1" applyProtection="1">
      <alignment horizontal="center"/>
    </xf>
    <xf numFmtId="165" fontId="0" fillId="0" borderId="4" xfId="2" applyNumberFormat="1" applyFont="1" applyBorder="1" applyAlignment="1" applyProtection="1">
      <alignment horizontal="center"/>
    </xf>
    <xf numFmtId="0" fontId="0" fillId="0" borderId="0" xfId="0" applyProtection="1"/>
    <xf numFmtId="164" fontId="0" fillId="0" borderId="0" xfId="0" applyNumberFormat="1" applyProtection="1"/>
    <xf numFmtId="0" fontId="19" fillId="0" borderId="0" xfId="0" applyFont="1" applyProtection="1"/>
    <xf numFmtId="165" fontId="0" fillId="4" borderId="13" xfId="2" applyNumberFormat="1" applyFont="1" applyFill="1" applyBorder="1" applyAlignment="1" applyProtection="1">
      <alignment horizontal="center"/>
    </xf>
    <xf numFmtId="0" fontId="4" fillId="0" borderId="0" xfId="0" applyFont="1" applyProtection="1"/>
    <xf numFmtId="0" fontId="11" fillId="0" borderId="0" xfId="0" quotePrefix="1" applyFont="1"/>
    <xf numFmtId="0" fontId="19" fillId="0" borderId="38" xfId="6" applyFont="1" applyBorder="1" applyAlignment="1">
      <alignment horizontal="left" vertical="center"/>
    </xf>
    <xf numFmtId="0" fontId="19" fillId="0" borderId="39" xfId="6" applyFont="1" applyBorder="1" applyAlignment="1">
      <alignment horizontal="left" vertical="center"/>
    </xf>
    <xf numFmtId="0" fontId="9" fillId="0" borderId="0" xfId="0" applyFont="1" applyAlignment="1">
      <alignment horizontal="left" vertical="center" wrapText="1"/>
    </xf>
    <xf numFmtId="0" fontId="19" fillId="0" borderId="33" xfId="6" applyFont="1" applyBorder="1" applyAlignment="1">
      <alignment horizontal="left" vertical="center"/>
    </xf>
    <xf numFmtId="0" fontId="19" fillId="0" borderId="34" xfId="6" applyFont="1" applyBorder="1" applyAlignment="1">
      <alignment horizontal="left" vertical="center"/>
    </xf>
    <xf numFmtId="0" fontId="19" fillId="0" borderId="36" xfId="6" applyFont="1" applyBorder="1" applyAlignment="1">
      <alignment horizontal="left" vertical="center"/>
    </xf>
    <xf numFmtId="0" fontId="19" fillId="0" borderId="11" xfId="6" applyFont="1" applyBorder="1" applyAlignment="1">
      <alignment horizontal="left" vertical="center"/>
    </xf>
    <xf numFmtId="0" fontId="25" fillId="6" borderId="0" xfId="0" applyFont="1" applyFill="1" applyAlignment="1">
      <alignment horizontal="center" vertical="top"/>
    </xf>
    <xf numFmtId="0" fontId="25" fillId="6" borderId="0" xfId="0" applyFont="1" applyFill="1" applyAlignment="1">
      <alignment horizontal="center" vertical="top" wrapText="1"/>
    </xf>
    <xf numFmtId="0" fontId="3" fillId="7" borderId="26" xfId="0" applyFont="1" applyFill="1" applyBorder="1" applyAlignment="1">
      <alignment horizontal="center"/>
    </xf>
    <xf numFmtId="0" fontId="3" fillId="7" borderId="27" xfId="0" applyFont="1" applyFill="1" applyBorder="1" applyAlignment="1">
      <alignment horizontal="center"/>
    </xf>
    <xf numFmtId="0" fontId="2" fillId="0" borderId="1" xfId="3" applyAlignment="1">
      <alignment horizontal="left"/>
    </xf>
  </cellXfs>
  <cellStyles count="7">
    <cellStyle name="Accent1" xfId="4" builtinId="29"/>
    <cellStyle name="Comma" xfId="1" builtinId="3"/>
    <cellStyle name="Heading 1" xfId="3" builtinId="16"/>
    <cellStyle name="Hyperlink" xfId="6" builtinId="8"/>
    <cellStyle name="Normal" xfId="0" builtinId="0"/>
    <cellStyle name="Normal 2" xfId="5" xr:uid="{00000000-0005-0000-0000-000004000000}"/>
    <cellStyle name="Percent" xfId="2" builtinId="5"/>
  </cellStyles>
  <dxfs count="96">
    <dxf>
      <alignment horizontal="center" textRotation="0" indent="0" justifyLastLine="0" shrinkToFit="0" readingOrder="0"/>
    </dxf>
    <dxf>
      <numFmt numFmtId="164" formatCode="_-* #,##0_-;\-* #,##0_-;_-* &quot;-&quot;??_-;_-@_-"/>
      <alignment horizontal="center" textRotation="0" indent="0" justifyLastLine="0" shrinkToFit="0" readingOrder="0"/>
    </dxf>
    <dxf>
      <numFmt numFmtId="164" formatCode="_-* #,##0_-;\-* #,##0_-;_-* &quot;-&quot;??_-;_-@_-"/>
      <alignment horizontal="center" textRotation="0" indent="0" justifyLastLine="0" shrinkToFit="0" readingOrder="0"/>
    </dxf>
    <dxf>
      <numFmt numFmtId="13" formatCode="0\ %"/>
      <alignment horizontal="center" textRotation="0" indent="0" justifyLastLine="0" shrinkToFit="0" readingOrder="0"/>
    </dxf>
    <dxf>
      <numFmt numFmtId="164" formatCode="_-* #,##0_-;\-* #,##0_-;_-* &quot;-&quot;??_-;_-@_-"/>
      <alignment horizontal="center" textRotation="0" indent="0" justifyLastLine="0" shrinkToFit="0" readingOrder="0"/>
    </dxf>
    <dxf>
      <numFmt numFmtId="164" formatCode="_-* #,##0_-;\-* #,##0_-;_-* &quot;-&quot;??_-;_-@_-"/>
      <alignment horizontal="center" textRotation="0" indent="0" justifyLastLine="0" shrinkToFit="0" readingOrder="0"/>
    </dxf>
    <dxf>
      <numFmt numFmtId="164" formatCode="_-* #,##0_-;\-* #,##0_-;_-* &quot;-&quot;??_-;_-@_-"/>
      <alignment horizontal="center"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top" textRotation="0" indent="0" justifyLastLine="0" shrinkToFit="0" readingOrder="0"/>
    </dxf>
    <dxf>
      <numFmt numFmtId="164" formatCode="_-* #,##0_-;\-* #,##0_-;_-* &quot;-&quot;??_-;_-@_-"/>
      <alignment horizontal="center" textRotation="0" indent="0" justifyLastLine="0" shrinkToFit="0" readingOrder="0"/>
    </dxf>
    <dxf>
      <numFmt numFmtId="164" formatCode="_-* #,##0_-;\-* #,##0_-;_-* &quot;-&quot;??_-;_-@_-"/>
      <alignment horizontal="center" textRotation="0" indent="0" justifyLastLine="0" shrinkToFit="0" readingOrder="0"/>
    </dxf>
    <dxf>
      <numFmt numFmtId="164" formatCode="_-* #,##0_-;\-* #,##0_-;_-* &quot;-&quot;??_-;_-@_-"/>
      <alignment horizontal="center" textRotation="0" indent="0" justifyLastLine="0" shrinkToFit="0" readingOrder="0"/>
    </dxf>
    <dxf>
      <numFmt numFmtId="13" formatCode="0\ %"/>
      <alignment horizontal="center" textRotation="0" indent="0" justifyLastLine="0" shrinkToFit="0" readingOrder="0"/>
    </dxf>
    <dxf>
      <numFmt numFmtId="164" formatCode="_-* #,##0_-;\-* #,##0_-;_-* &quot;-&quot;??_-;_-@_-"/>
      <alignment horizontal="center" textRotation="0" indent="0" justifyLastLine="0" shrinkToFit="0" readingOrder="0"/>
    </dxf>
    <dxf>
      <numFmt numFmtId="164" formatCode="_-* #,##0_-;\-* #,##0_-;_-* &quot;-&quot;??_-;_-@_-"/>
      <alignment horizontal="center" textRotation="0" indent="0" justifyLastLine="0" shrinkToFit="0" readingOrder="0"/>
    </dxf>
    <dxf>
      <numFmt numFmtId="164" formatCode="_-* #,##0_-;\-* #,##0_-;_-* &quot;-&quot;??_-;_-@_-"/>
      <alignment horizontal="center"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top"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1" indent="0" justifyLastLine="0" shrinkToFit="0" readingOrder="0"/>
    </dxf>
    <dxf>
      <alignment horizontal="left" vertical="bottom" textRotation="0" wrapText="0" indent="0" justifyLastLine="0" shrinkToFit="0" readingOrder="0"/>
    </dxf>
    <dxf>
      <font>
        <b/>
      </font>
      <alignment horizontal="general" vertical="top" textRotation="0" indent="0" justifyLastLine="0" shrinkToFit="0" readingOrder="0"/>
    </dxf>
    <dxf>
      <numFmt numFmtId="164" formatCode="_-* #,##0_-;\-* #,##0_-;_-* &quot;-&quot;??_-;_-@_-"/>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font>
        <b val="0"/>
      </font>
      <alignment horizontal="center" vertical="center" textRotation="0" wrapText="1" indent="0" justifyLastLine="0" shrinkToFit="0" readingOrder="0"/>
    </dxf>
    <dxf>
      <font>
        <b val="0"/>
      </font>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1"/>
        <color theme="1"/>
        <name val="Arial"/>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3" formatCode="0\ %"/>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Arial"/>
        <scheme val="minor"/>
      </font>
      <numFmt numFmtId="164" formatCode="_-* #,##0_-;\-* #,##0_-;_-* &quot;-&quot;??_-;_-@_-"/>
      <alignment horizontal="left" vertical="top"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3" formatCode="0\ %"/>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8" formatCode="_-* #.##0_-;\-* #.##0_-;_-* &quot;-&quot;??_-;_-@_-"/>
      <alignment horizontal="left" textRotation="0" indent="0" justifyLastLine="0" shrinkToFit="0" readingOrder="0"/>
    </dxf>
    <dxf>
      <font>
        <b/>
        <i val="0"/>
        <strike val="0"/>
        <condense val="0"/>
        <extend val="0"/>
        <outline val="0"/>
        <shadow val="0"/>
        <u val="none"/>
        <vertAlign val="baseline"/>
        <sz val="11"/>
        <color theme="1"/>
        <name val="Arial"/>
        <scheme val="minor"/>
      </font>
      <numFmt numFmtId="164" formatCode="_-* #,##0_-;\-* #,##0_-;_-* &quot;-&quot;??_-;_-@_-"/>
      <alignment horizontal="left" vertical="top"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2527130</xdr:colOff>
      <xdr:row>5</xdr:row>
      <xdr:rowOff>1308</xdr:rowOff>
    </xdr:to>
    <xdr:pic>
      <xdr:nvPicPr>
        <xdr:cNvPr id="2" name="Picture 1">
          <a:extLst>
            <a:ext uri="{FF2B5EF4-FFF2-40B4-BE49-F238E27FC236}">
              <a16:creationId xmlns:a16="http://schemas.microsoft.com/office/drawing/2014/main" id="{74CFD3BB-7ACF-4BBD-BDBF-788F0AB78B5A}"/>
            </a:ext>
          </a:extLst>
        </xdr:cNvPr>
        <xdr:cNvPicPr>
          <a:picLocks noChangeAspect="1"/>
        </xdr:cNvPicPr>
      </xdr:nvPicPr>
      <xdr:blipFill>
        <a:blip xmlns:r="http://schemas.openxmlformats.org/officeDocument/2006/relationships" r:embed="rId1"/>
        <a:stretch>
          <a:fillRect/>
        </a:stretch>
      </xdr:blipFill>
      <xdr:spPr>
        <a:xfrm>
          <a:off x="657225" y="361950"/>
          <a:ext cx="2527130" cy="537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330200</xdr:colOff>
      <xdr:row>8</xdr:row>
      <xdr:rowOff>44450</xdr:rowOff>
    </xdr:from>
    <xdr:to>
      <xdr:col>4</xdr:col>
      <xdr:colOff>401357</xdr:colOff>
      <xdr:row>16</xdr:row>
      <xdr:rowOff>45302</xdr:rowOff>
    </xdr:to>
    <xdr:pic>
      <xdr:nvPicPr>
        <xdr:cNvPr id="2" name="Picture 1">
          <a:extLst>
            <a:ext uri="{FF2B5EF4-FFF2-40B4-BE49-F238E27FC236}">
              <a16:creationId xmlns:a16="http://schemas.microsoft.com/office/drawing/2014/main" id="{F6C8A9C3-B079-487F-8816-8B9AD5CE7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44650" y="1558925"/>
          <a:ext cx="1385607" cy="1372452"/>
        </a:xfrm>
        <a:prstGeom prst="rect">
          <a:avLst/>
        </a:prstGeom>
      </xdr:spPr>
    </xdr:pic>
    <xdr:clientData/>
  </xdr:twoCellAnchor>
  <xdr:twoCellAnchor editAs="oneCell">
    <xdr:from>
      <xdr:col>8</xdr:col>
      <xdr:colOff>187325</xdr:colOff>
      <xdr:row>8</xdr:row>
      <xdr:rowOff>96345</xdr:rowOff>
    </xdr:from>
    <xdr:to>
      <xdr:col>10</xdr:col>
      <xdr:colOff>397043</xdr:colOff>
      <xdr:row>16</xdr:row>
      <xdr:rowOff>45302</xdr:rowOff>
    </xdr:to>
    <xdr:pic>
      <xdr:nvPicPr>
        <xdr:cNvPr id="7" name="Picture 6">
          <a:extLst>
            <a:ext uri="{FF2B5EF4-FFF2-40B4-BE49-F238E27FC236}">
              <a16:creationId xmlns:a16="http://schemas.microsoft.com/office/drawing/2014/main" id="{88600118-4C6E-411D-B3D4-5A2697EE5E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911725" y="1610820"/>
          <a:ext cx="1524168" cy="1320557"/>
        </a:xfrm>
        <a:prstGeom prst="rect">
          <a:avLst/>
        </a:prstGeom>
      </xdr:spPr>
    </xdr:pic>
    <xdr:clientData/>
  </xdr:twoCellAnchor>
  <xdr:twoCellAnchor editAs="oneCell">
    <xdr:from>
      <xdr:col>14</xdr:col>
      <xdr:colOff>371475</xdr:colOff>
      <xdr:row>8</xdr:row>
      <xdr:rowOff>82943</xdr:rowOff>
    </xdr:from>
    <xdr:to>
      <xdr:col>16</xdr:col>
      <xdr:colOff>387809</xdr:colOff>
      <xdr:row>16</xdr:row>
      <xdr:rowOff>45302</xdr:rowOff>
    </xdr:to>
    <xdr:pic>
      <xdr:nvPicPr>
        <xdr:cNvPr id="8" name="Picture 7">
          <a:extLst>
            <a:ext uri="{FF2B5EF4-FFF2-40B4-BE49-F238E27FC236}">
              <a16:creationId xmlns:a16="http://schemas.microsoft.com/office/drawing/2014/main" id="{F7213298-CD78-49C7-AA3F-C3E4B46D93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05825" y="1597418"/>
          <a:ext cx="1333959" cy="1333959"/>
        </a:xfrm>
        <a:prstGeom prst="rect">
          <a:avLst/>
        </a:prstGeom>
        <a:noFill/>
      </xdr:spPr>
    </xdr:pic>
    <xdr:clientData/>
  </xdr:twoCellAnchor>
  <xdr:twoCellAnchor editAs="oneCell">
    <xdr:from>
      <xdr:col>20</xdr:col>
      <xdr:colOff>406400</xdr:colOff>
      <xdr:row>9</xdr:row>
      <xdr:rowOff>25480</xdr:rowOff>
    </xdr:from>
    <xdr:to>
      <xdr:col>22</xdr:col>
      <xdr:colOff>305572</xdr:colOff>
      <xdr:row>16</xdr:row>
      <xdr:rowOff>45302</xdr:rowOff>
    </xdr:to>
    <xdr:pic>
      <xdr:nvPicPr>
        <xdr:cNvPr id="9" name="Picture 8">
          <a:extLst>
            <a:ext uri="{FF2B5EF4-FFF2-40B4-BE49-F238E27FC236}">
              <a16:creationId xmlns:a16="http://schemas.microsoft.com/office/drawing/2014/main" id="{566A9DA6-645F-45D9-9EB3-A469564D2F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950700" y="1720930"/>
          <a:ext cx="1213622" cy="12104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J10" totalsRowShown="0" headerRowDxfId="95" dataDxfId="94" dataCellStyle="Comma">
  <tableColumns count="9">
    <tableColumn id="1" xr3:uid="{00000000-0010-0000-0000-000001000000}" name="Project category"/>
    <tableColumn id="9" xr3:uid="{00000000-0010-0000-0000-000009000000}" name="Number of projects" dataDxfId="93" dataCellStyle="Comma"/>
    <tableColumn id="10" xr3:uid="{00000000-0010-0000-0000-00000A000000}" name="Outstanding amount_x000a_31 Dec 2022 (EUR)" dataDxfId="92" dataCellStyle="Comma"/>
    <tableColumn id="2" xr3:uid="{00000000-0010-0000-0000-000002000000}" name="Annual energy savings (avoided / reduced MWh)" dataDxfId="91" dataCellStyle="Comma"/>
    <tableColumn id="3" xr3:uid="{00000000-0010-0000-0000-000003000000}" name="Annual CO₂ emissions avoided / reduced (tCO₂)" dataDxfId="90" dataCellStyle="Comma"/>
    <tableColumn id="4" xr3:uid="{00000000-0010-0000-0000-000004000000}" name="Annual amount of treated wastewater in existing plants immediately after project completion (m3)" dataDxfId="89" dataCellStyle="Comma"/>
    <tableColumn id="5" xr3:uid="{00000000-0010-0000-0000-000005000000}" name="Annual amount of treated wastewater with increased capacity in the future (m3)" dataDxfId="88" dataCellStyle="Comma"/>
    <tableColumn id="6" xr3:uid="{00000000-0010-0000-0000-000006000000}" name="Annual production of renewable energy (MWh)" dataDxfId="87" dataCellStyle="Comma"/>
    <tableColumn id="7" xr3:uid="{00000000-0010-0000-0000-000007000000}" name="Renewable energy production capacity (MW)" dataDxfId="86"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E2FA3E-EE36-42B4-B9CA-DE7E2A307730}" name="Table18" displayName="Table18" ref="B30:J35" totalsRowShown="0" headerRowDxfId="85" dataDxfId="84" dataCellStyle="Comma">
  <tableColumns count="9">
    <tableColumn id="1" xr3:uid="{689892BD-AD9E-4541-962D-F50A38EC8D85}" name="Project category"/>
    <tableColumn id="9" xr3:uid="{99D2877D-63D3-44EA-8AFC-5FD96E5513C6}" name="Column1" dataDxfId="83" dataCellStyle="Comma"/>
    <tableColumn id="10" xr3:uid="{9FF24F92-9873-48B0-9836-55BA7B2B374D}" name="Column2" dataDxfId="82" dataCellStyle="Comma"/>
    <tableColumn id="2" xr3:uid="{9C824918-4083-4F9A-960F-CAEB6BAE4F07}" name="Annual energy savings (avoided / reduced MWh)" dataDxfId="81" dataCellStyle="Comma"/>
    <tableColumn id="3" xr3:uid="{3923B92F-AB66-4204-9E87-A94D08CF9569}" name="Annual CO₂ emissions avoided / reduced (tCO₂)" dataDxfId="80" dataCellStyle="Comma"/>
    <tableColumn id="4" xr3:uid="{23942ED4-7513-460C-86EA-2D5C2B7FA093}" name="Annual amount of treated wastewater in existing plants immediately after project completion (m3)" dataDxfId="79" dataCellStyle="Comma"/>
    <tableColumn id="5" xr3:uid="{C7EAF355-D240-4E8B-9914-99479303324E}" name="Annual amount of treated wastewater with increased capacity in the future (m3)" dataDxfId="78" dataCellStyle="Comma"/>
    <tableColumn id="6" xr3:uid="{83079A3B-B49D-4F6B-8E34-0B652E9B18AB}" name="Annual production of renewable energy (MWh)" dataDxfId="77" dataCellStyle="Comma"/>
    <tableColumn id="7" xr3:uid="{724C0F10-7A1C-498D-B8D7-66EB77CA615B}" name="Renewable energy production capacity (MW)" dataDxfId="76"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5:P199" totalsRowShown="0" headerRowDxfId="75" dataDxfId="74" headerRowCellStyle="Comma" dataCellStyle="Comma">
  <tableColumns count="15">
    <tableColumn id="1" xr3:uid="{00000000-0010-0000-0100-000001000000}" name="Customer" dataDxfId="73"/>
    <tableColumn id="2" xr3:uid="{00000000-0010-0000-0100-000002000000}" name="Project" dataDxfId="72"/>
    <tableColumn id="3" xr3:uid="{00000000-0010-0000-0100-000003000000}" name="Project sub-category" dataDxfId="71"/>
    <tableColumn id="10" xr3:uid="{A53A7908-729B-43FF-A942-0FB2CF9B414C}" name="Year of approval" dataDxfId="70"/>
    <tableColumn id="17" xr3:uid="{DE4AD274-5D13-493C-9B76-7F109CF6CC3B}" name="Approval framework" dataDxfId="69"/>
    <tableColumn id="16" xr3:uid="{2067947F-31B2-46DC-84F2-B8F2C5EF797C}" name="Alignment with the current framework criteria" dataDxfId="68"/>
    <tableColumn id="13" xr3:uid="{A0E8E3CC-8101-4822-81C7-73592C4A93AC}" name="Energy performance certificate class" dataDxfId="67"/>
    <tableColumn id="12" xr3:uid="{6D90F75F-9D5C-4795-A1D4-CFAF12C9DBDC}" name="EPC Year ¹" dataDxfId="66"/>
    <tableColumn id="11" xr3:uid="{78BB44C4-30BE-425E-AD4D-703BB0A5E3BF}" name="E-value ²" dataDxfId="65"/>
    <tableColumn id="4" xr3:uid="{00000000-0010-0000-0100-000004000000}" name="Outstanding amount 31 Dec 2022 (EUR)" dataDxfId="64" dataCellStyle="Comma"/>
    <tableColumn id="5" xr3:uid="{00000000-0010-0000-0100-000005000000}" name="Unwithdrawn credit commitment_x000a_31 Dec 2022 (EUR)" dataDxfId="63" dataCellStyle="Comma"/>
    <tableColumn id="6" xr3:uid="{00000000-0010-0000-0100-000006000000}" name="Total committed finance_x000a_31 Dec 2022 (EUR)" dataDxfId="62" dataCellStyle="Comma"/>
    <tableColumn id="7" xr3:uid="{00000000-0010-0000-0100-000007000000}" name="MuniFin's estimated share of finance_x000a_31 Dec 2022" dataDxfId="61" dataCellStyle="Percent"/>
    <tableColumn id="8" xr3:uid="{00000000-0010-0000-0100-000008000000}" name="Annual energy savings (avoided / reduced MWh)" dataDxfId="60" dataCellStyle="Comma"/>
    <tableColumn id="9" xr3:uid="{00000000-0010-0000-0100-000009000000}" name="Annual CO₂ emissions avoided / reduced (tCO₂)" dataDxfId="59"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D551215-54A1-4220-BBBB-A5E5F712BDE1}" name="Table29" displayName="Table29" ref="B5:M30" totalsRowShown="0" headerRowDxfId="58" dataDxfId="57" headerRowCellStyle="Comma" dataCellStyle="Comma">
  <tableColumns count="12">
    <tableColumn id="1" xr3:uid="{F06F70D6-AE29-4449-BD4C-FFD316C27753}" name="Customer" dataDxfId="56"/>
    <tableColumn id="2" xr3:uid="{8610472D-5442-4797-AE40-896E00DF8FC4}" name="Project" dataDxfId="55"/>
    <tableColumn id="3" xr3:uid="{88C2B140-843B-4149-A007-16A230BDEE5A}" name="Project sub-category" dataDxfId="54"/>
    <tableColumn id="10" xr3:uid="{57E4C085-CE06-41EC-B3B9-1E677F7A71AE}" name="Year of approval" dataDxfId="53"/>
    <tableColumn id="17" xr3:uid="{A9330F87-677F-4A57-B740-B28CBC73587B}" name="Approval framework" dataDxfId="52"/>
    <tableColumn id="16" xr3:uid="{06EA7494-E8F8-48E2-B5F6-7209023A1D76}" name="Alignment with the current framework criteria" dataDxfId="51"/>
    <tableColumn id="4" xr3:uid="{57260519-353C-44A9-9F04-7ED79A923203}" name="Outstanding amount 31 Dec 2022 (EUR)" dataDxfId="50" dataCellStyle="Comma"/>
    <tableColumn id="5" xr3:uid="{27B3E51E-798B-44D6-AA49-5ACD06A6784E}" name="Unwithdrawn credit commitment_x000a_31 Dec 2022 (EUR)" dataDxfId="49" dataCellStyle="Comma"/>
    <tableColumn id="6" xr3:uid="{301DFFE3-0680-4E26-BC5F-5B19941383D9}" name="Total committed finance_x000a_31 Dec 2022 (EUR)" dataDxfId="48" dataCellStyle="Comma"/>
    <tableColumn id="7" xr3:uid="{D0D051C2-577A-4CE2-BE33-E69C6F218CD8}" name="MuniFin's estimated share of finance_x000a_31 Dec 2022" dataDxfId="47" dataCellStyle="Percent"/>
    <tableColumn id="8" xr3:uid="{7270AE75-D614-40BC-BFA7-DA467715BF2B}" name="Annual energy savings (avoided / reduced MWh)" dataDxfId="46" dataCellStyle="Comma"/>
    <tableColumn id="9" xr3:uid="{7C28B7EE-1715-4EDF-9234-D8FE64467427}" name="Annual CO₂ emissions avoided / reduced (tCO₂)" dataDxfId="45" dataCellStyle="Comma"/>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5:M15" totalsRowShown="0" headerRowDxfId="44" dataCellStyle="Comma">
  <tableColumns count="12">
    <tableColumn id="1" xr3:uid="{00000000-0010-0000-0500-000001000000}" name="Customer"/>
    <tableColumn id="2" xr3:uid="{00000000-0010-0000-0500-000002000000}" name="Project"/>
    <tableColumn id="12" xr3:uid="{384EA22A-A8E4-4575-A6EA-7FDCB4C6744E}" name="Project sub-category"/>
    <tableColumn id="3" xr3:uid="{00000000-0010-0000-0500-000003000000}" name="Year of approval" dataDxfId="43"/>
    <tableColumn id="11" xr3:uid="{27B80610-0948-47BD-B075-C420836E9C42}" name="Approval framework" dataDxfId="42"/>
    <tableColumn id="10" xr3:uid="{6EB6B036-9AC2-4D58-B33C-EC7F26B5818E}" name="Alignment with the current framework criteria" dataDxfId="41"/>
    <tableColumn id="4" xr3:uid="{00000000-0010-0000-0500-000004000000}" name="Outstanding amount 31 Dec 2022 (EUR)" dataDxfId="40" dataCellStyle="Comma"/>
    <tableColumn id="5" xr3:uid="{00000000-0010-0000-0500-000005000000}" name="Unwithdrawn credit commitment_x000a_31 Dec 2022 (EUR)" dataDxfId="39" dataCellStyle="Comma"/>
    <tableColumn id="6" xr3:uid="{00000000-0010-0000-0500-000006000000}" name="Total committed finance_x000a_31 Dec 2022 (EUR)" dataDxfId="38" dataCellStyle="Comma"/>
    <tableColumn id="7" xr3:uid="{00000000-0010-0000-0500-000007000000}" name="MuniFin's estimated share of finance_x000a_31 Dec 2022 " dataDxfId="37" dataCellStyle="Percent"/>
    <tableColumn id="8" xr3:uid="{00000000-0010-0000-0500-000008000000}" name="Annual energy savings (avoided / reduced MWh)" dataDxfId="36" dataCellStyle="Comma"/>
    <tableColumn id="9" xr3:uid="{00000000-0010-0000-0500-000009000000}" name="Annual CO₂ emissions avoided / reduced (tCO₂)" dataDxfId="35" dataCellStyle="Comm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5:L20" totalsRowShown="0" headerRowDxfId="34" dataDxfId="33">
  <tableColumns count="11">
    <tableColumn id="1" xr3:uid="{00000000-0010-0000-0200-000001000000}" name="Customer" dataDxfId="32"/>
    <tableColumn id="2" xr3:uid="{00000000-0010-0000-0200-000002000000}" name="Project" dataDxfId="31"/>
    <tableColumn id="11" xr3:uid="{1073F8B2-21EC-446F-ABF3-199647BB1E93}" name="Project sub-category" dataDxfId="30"/>
    <tableColumn id="3" xr3:uid="{00000000-0010-0000-0200-000003000000}" name="Year of approval" dataDxfId="29"/>
    <tableColumn id="9" xr3:uid="{C2539C87-D520-4344-BE57-EBE951EBDAD8}" name="Approval framework" dataDxfId="28"/>
    <tableColumn id="10" xr3:uid="{47424E31-3505-44FB-A471-F8ECE78CBF41}" name="Alignment with the current framework criteria" dataDxfId="27"/>
    <tableColumn id="4" xr3:uid="{00000000-0010-0000-0200-000004000000}" name="Outstanding amount 31 Dec 2022 (EUR)" dataDxfId="26" dataCellStyle="Comma"/>
    <tableColumn id="5" xr3:uid="{00000000-0010-0000-0200-000005000000}" name="Unwithdrawn credit commitment_x000a_31 Dec 2022 (EUR)" dataDxfId="25" dataCellStyle="Comma"/>
    <tableColumn id="6" xr3:uid="{00000000-0010-0000-0200-000006000000}" name="Total committed finance_x000a_31 Dec 2022 (EUR)" dataDxfId="24" dataCellStyle="Comma"/>
    <tableColumn id="7" xr3:uid="{00000000-0010-0000-0200-000007000000}" name="MuniFin's estimated share of finance_x000a_31 Dec 2022" dataDxfId="23" dataCellStyle="Percent"/>
    <tableColumn id="8" xr3:uid="{00000000-0010-0000-0200-000008000000}" name="Annual CO₂ emissions avoided / reduced (tCO₂)" dataDxfId="22" dataCellStyle="Comma"/>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5:N11" totalsRowShown="0" headerRowDxfId="21" dataCellStyle="Comma">
  <tableColumns count="13">
    <tableColumn id="1" xr3:uid="{00000000-0010-0000-0400-000001000000}" name="Customer"/>
    <tableColumn id="2" xr3:uid="{00000000-0010-0000-0400-000002000000}" name="Project"/>
    <tableColumn id="11" xr3:uid="{85197C7D-8DA5-4B6A-8F0C-2557A75FD135}" name="Project sub-category"/>
    <tableColumn id="3" xr3:uid="{00000000-0010-0000-0400-000003000000}" name="Year of approval" dataDxfId="20"/>
    <tableColumn id="13" xr3:uid="{4A6F7759-8788-4328-952A-3E7934B6579F}" name="Approval framework" dataDxfId="19"/>
    <tableColumn id="12" xr3:uid="{105C1E85-D305-46D2-AE74-95116A7FF760}" name="Alignment with the current framework criteria" dataDxfId="18"/>
    <tableColumn id="4" xr3:uid="{00000000-0010-0000-0400-000004000000}" name="Outstanding amount 31 Dec 2022 (EUR)" dataDxfId="17" dataCellStyle="Comma"/>
    <tableColumn id="5" xr3:uid="{00000000-0010-0000-0400-000005000000}" name="Unwithdrawn credit commitment_x000a_31 Dec 2022 (EUR)" dataDxfId="16" dataCellStyle="Comma"/>
    <tableColumn id="6" xr3:uid="{00000000-0010-0000-0400-000006000000}" name="Total committed finance_x000a_31 Dec 2022 (EUR)" dataDxfId="15" dataCellStyle="Comma"/>
    <tableColumn id="7" xr3:uid="{00000000-0010-0000-0400-000007000000}" name="MuniFin's estimated share of finance_x000a_31 Dec 2022" dataDxfId="14" dataCellStyle="Percent"/>
    <tableColumn id="8" xr3:uid="{00000000-0010-0000-0400-000008000000}" name="Annual production of renewable energy (MWh)" dataDxfId="13" dataCellStyle="Comma"/>
    <tableColumn id="9" xr3:uid="{00000000-0010-0000-0400-000009000000}" name="Renewable energy production capacity (MW)" dataDxfId="12" dataCellStyle="Comma"/>
    <tableColumn id="10" xr3:uid="{00000000-0010-0000-0400-00000A000000}" name="Annual CO₂ emissions avoided / reduced (tCO₂)" dataDxfId="11" dataCellStyle="Comma"/>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5:N17" totalsRowShown="0" headerRowDxfId="10" dataCellStyle="Comma">
  <tableColumns count="13">
    <tableColumn id="1" xr3:uid="{00000000-0010-0000-0300-000001000000}" name="Customer"/>
    <tableColumn id="2" xr3:uid="{00000000-0010-0000-0300-000002000000}" name="Project"/>
    <tableColumn id="11" xr3:uid="{012611CD-7089-45A5-BC51-440A56B3274E}" name="Project sub-category"/>
    <tableColumn id="3" xr3:uid="{00000000-0010-0000-0300-000003000000}" name="Year of approval" dataDxfId="9"/>
    <tableColumn id="12" xr3:uid="{45FEE5F1-DD78-46FF-BB68-82C63868DF97}" name="Approval framework" dataDxfId="8"/>
    <tableColumn id="13" xr3:uid="{DEE7FD2A-E88C-4076-B6FD-73D8934C5769}" name="Alignment with the current framework criteria" dataDxfId="7"/>
    <tableColumn id="4" xr3:uid="{00000000-0010-0000-0300-000004000000}" name="Outstanding amount 31 Dec 2022 (EUR)" dataDxfId="6" dataCellStyle="Comma"/>
    <tableColumn id="5" xr3:uid="{00000000-0010-0000-0300-000005000000}" name="Unwithdrawn credit commitment_x000a_31 Dec 2022 (EUR)" dataDxfId="5" dataCellStyle="Comma"/>
    <tableColumn id="6" xr3:uid="{00000000-0010-0000-0300-000006000000}" name="Total committed finance_x000a_31 Dec 2022 (EUR)" dataDxfId="4" dataCellStyle="Comma"/>
    <tableColumn id="7" xr3:uid="{00000000-0010-0000-0300-000007000000}" name="MuniFin's estimated share of finance_x000a_31 Dec 2022" dataDxfId="3" dataCellStyle="Percent"/>
    <tableColumn id="8" xr3:uid="{00000000-0010-0000-0300-000008000000}" name="Annual amount of treated wastewater in existing plants immediately after project completion (m3)" dataDxfId="2" dataCellStyle="Comma"/>
    <tableColumn id="9" xr3:uid="{00000000-0010-0000-0300-000009000000}" name="Annual amount of treated wastewater with increased capacity in the future (m3)" dataDxfId="1" dataCellStyle="Comma"/>
    <tableColumn id="10" xr3:uid="{00000000-0010-0000-0300-00000A000000}" name="Annual production of renewable energy (MWh)" dataDxfId="0" dataCellStyle="Comma"/>
  </tableColumns>
  <tableStyleInfo name="TableStyleLight9" showFirstColumn="0" showLastColumn="0" showRowStripes="1" showColumnStripes="0"/>
</table>
</file>

<file path=xl/theme/theme1.xml><?xml version="1.0" encoding="utf-8"?>
<a:theme xmlns:a="http://schemas.openxmlformats.org/drawingml/2006/main" name="Kuntarahoitus">
  <a:themeElements>
    <a:clrScheme name="Kuntarahoitus">
      <a:dk1>
        <a:srgbClr val="000000"/>
      </a:dk1>
      <a:lt1>
        <a:srgbClr val="FFFFFF"/>
      </a:lt1>
      <a:dk2>
        <a:srgbClr val="00584D"/>
      </a:dk2>
      <a:lt2>
        <a:srgbClr val="00AF43"/>
      </a:lt2>
      <a:accent1>
        <a:srgbClr val="00AF43"/>
      </a:accent1>
      <a:accent2>
        <a:srgbClr val="00584D"/>
      </a:accent2>
      <a:accent3>
        <a:srgbClr val="FF647E"/>
      </a:accent3>
      <a:accent4>
        <a:srgbClr val="6258B1"/>
      </a:accent4>
      <a:accent5>
        <a:srgbClr val="FF8140"/>
      </a:accent5>
      <a:accent6>
        <a:srgbClr val="00A1E0"/>
      </a:accent6>
      <a:hlink>
        <a:srgbClr val="00513B"/>
      </a:hlink>
      <a:folHlink>
        <a:srgbClr val="00B05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buClrTx/>
          <a:defRPr sz="1600" dirty="0" err="1" smtClean="0">
            <a:solidFill>
              <a:srgbClr val="000000"/>
            </a:solidFill>
          </a:defRPr>
        </a:defPPr>
      </a:lstStyle>
    </a:txDef>
  </a:objectDefaults>
  <a:extraClrSchemeLst/>
  <a:extLst>
    <a:ext uri="{05A4C25C-085E-4340-85A3-A5531E510DB2}">
      <thm15:themeFamily xmlns:thm15="http://schemas.microsoft.com/office/thememl/2012/main" name="Kuntarahoitus" id="{4995A591-8B49-42EF-8B1D-7A3BB237DD60}" vid="{9AFF7853-0E8F-418B-874F-1AE2D992C14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untarahoitus.fi/app/uploads/2022/12/MuniFin-Green-Bond-framework.pdf"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37DEB-1309-4D6A-A360-5482EE3F917B}">
  <sheetPr>
    <tabColor theme="2"/>
  </sheetPr>
  <dimension ref="B7:I27"/>
  <sheetViews>
    <sheetView showGridLines="0" topLeftCell="A13" zoomScale="85" zoomScaleNormal="85" workbookViewId="0">
      <selection activeCell="D17" sqref="D17"/>
    </sheetView>
  </sheetViews>
  <sheetFormatPr defaultRowHeight="14.25" x14ac:dyDescent="0.2"/>
  <cols>
    <col min="1" max="1" width="5.625" customWidth="1"/>
    <col min="2" max="2" width="46.625" customWidth="1"/>
    <col min="4" max="4" width="100.75" customWidth="1"/>
  </cols>
  <sheetData>
    <row r="7" spans="2:4" ht="15" x14ac:dyDescent="0.25">
      <c r="B7" s="1" t="s">
        <v>187</v>
      </c>
    </row>
    <row r="8" spans="2:4" x14ac:dyDescent="0.2">
      <c r="B8" s="2" t="s">
        <v>188</v>
      </c>
    </row>
    <row r="9" spans="2:4" ht="15" thickBot="1" x14ac:dyDescent="0.25"/>
    <row r="10" spans="2:4" ht="27" customHeight="1" thickBot="1" x14ac:dyDescent="0.25">
      <c r="B10" s="91" t="s">
        <v>510</v>
      </c>
      <c r="C10" s="92"/>
      <c r="D10" s="93" t="s">
        <v>506</v>
      </c>
    </row>
    <row r="11" spans="2:4" ht="65.099999999999994" customHeight="1" x14ac:dyDescent="0.2">
      <c r="B11" s="117" t="s">
        <v>507</v>
      </c>
      <c r="C11" s="118"/>
      <c r="D11" s="94" t="s">
        <v>508</v>
      </c>
    </row>
    <row r="12" spans="2:4" ht="65.099999999999994" customHeight="1" x14ac:dyDescent="0.2">
      <c r="B12" s="98" t="s">
        <v>562</v>
      </c>
      <c r="C12" s="99"/>
      <c r="D12" s="95" t="s">
        <v>563</v>
      </c>
    </row>
    <row r="13" spans="2:4" ht="65.099999999999994" customHeight="1" x14ac:dyDescent="0.2">
      <c r="B13" s="119" t="s">
        <v>152</v>
      </c>
      <c r="C13" s="120"/>
      <c r="D13" s="96" t="s">
        <v>567</v>
      </c>
    </row>
    <row r="14" spans="2:4" ht="65.099999999999994" customHeight="1" x14ac:dyDescent="0.2">
      <c r="B14" s="119" t="s">
        <v>509</v>
      </c>
      <c r="C14" s="120"/>
      <c r="D14" s="96" t="s">
        <v>565</v>
      </c>
    </row>
    <row r="15" spans="2:4" ht="65.099999999999994" customHeight="1" x14ac:dyDescent="0.2">
      <c r="B15" s="119" t="s">
        <v>11</v>
      </c>
      <c r="C15" s="120"/>
      <c r="D15" s="96" t="s">
        <v>566</v>
      </c>
    </row>
    <row r="16" spans="2:4" ht="65.099999999999994" customHeight="1" x14ac:dyDescent="0.2">
      <c r="B16" s="119" t="s">
        <v>191</v>
      </c>
      <c r="C16" s="120"/>
      <c r="D16" s="96" t="s">
        <v>568</v>
      </c>
    </row>
    <row r="17" spans="2:9" ht="65.099999999999994" customHeight="1" x14ac:dyDescent="0.2">
      <c r="B17" s="119" t="s">
        <v>10</v>
      </c>
      <c r="C17" s="120"/>
      <c r="D17" s="96" t="s">
        <v>569</v>
      </c>
    </row>
    <row r="18" spans="2:9" ht="65.099999999999994" customHeight="1" thickBot="1" x14ac:dyDescent="0.25">
      <c r="B18" s="114" t="s">
        <v>530</v>
      </c>
      <c r="C18" s="115"/>
      <c r="D18" s="97" t="s">
        <v>570</v>
      </c>
    </row>
    <row r="21" spans="2:9" ht="18.600000000000001" customHeight="1" x14ac:dyDescent="0.2">
      <c r="B21" s="10" t="s">
        <v>33</v>
      </c>
    </row>
    <row r="22" spans="2:9" x14ac:dyDescent="0.2">
      <c r="B22" s="116" t="s">
        <v>491</v>
      </c>
      <c r="C22" s="116"/>
      <c r="D22" s="116"/>
      <c r="E22" s="116"/>
      <c r="F22" s="116"/>
      <c r="G22" s="116"/>
      <c r="H22" s="116"/>
      <c r="I22" s="116"/>
    </row>
    <row r="23" spans="2:9" x14ac:dyDescent="0.2">
      <c r="B23" s="116"/>
      <c r="C23" s="116"/>
      <c r="D23" s="116"/>
      <c r="E23" s="116"/>
      <c r="F23" s="116"/>
      <c r="G23" s="116"/>
      <c r="H23" s="116"/>
      <c r="I23" s="116"/>
    </row>
    <row r="24" spans="2:9" x14ac:dyDescent="0.2">
      <c r="B24" s="116"/>
      <c r="C24" s="116"/>
      <c r="D24" s="116"/>
      <c r="E24" s="116"/>
      <c r="F24" s="116"/>
      <c r="G24" s="116"/>
      <c r="H24" s="116"/>
      <c r="I24" s="116"/>
    </row>
    <row r="25" spans="2:9" x14ac:dyDescent="0.2">
      <c r="B25" s="116"/>
      <c r="C25" s="116"/>
      <c r="D25" s="116"/>
      <c r="E25" s="116"/>
      <c r="F25" s="116"/>
      <c r="G25" s="116"/>
      <c r="H25" s="116"/>
      <c r="I25" s="116"/>
    </row>
    <row r="26" spans="2:9" x14ac:dyDescent="0.2">
      <c r="B26" s="116"/>
      <c r="C26" s="116"/>
      <c r="D26" s="116"/>
      <c r="E26" s="116"/>
      <c r="F26" s="116"/>
      <c r="G26" s="116"/>
      <c r="H26" s="116"/>
      <c r="I26" s="116"/>
    </row>
    <row r="27" spans="2:9" x14ac:dyDescent="0.2">
      <c r="B27" s="116"/>
      <c r="C27" s="116"/>
      <c r="D27" s="116"/>
      <c r="E27" s="116"/>
      <c r="F27" s="116"/>
      <c r="G27" s="116"/>
      <c r="H27" s="116"/>
      <c r="I27" s="116"/>
    </row>
  </sheetData>
  <sheetProtection algorithmName="SHA-512" hashValue="1zBav+Z2nR6kwOp/eCBoAd4kqPfa+rPU/fG8JRRe+2bUPbtWoQjg0HJktirGGrpDQnzpKYUUiLVDZ3lH1q8ZgA==" saltValue="1qcAcsj/QLxZxpbiR5IWPQ==" spinCount="100000" sheet="1" objects="1" scenarios="1"/>
  <mergeCells count="8">
    <mergeCell ref="B18:C18"/>
    <mergeCell ref="B22:I27"/>
    <mergeCell ref="B11:C11"/>
    <mergeCell ref="B13:C13"/>
    <mergeCell ref="B14:C14"/>
    <mergeCell ref="B15:C15"/>
    <mergeCell ref="B16:C16"/>
    <mergeCell ref="B17:C17"/>
  </mergeCells>
  <hyperlinks>
    <hyperlink ref="B11" location="Summary!A1" display="Summary" xr:uid="{C149969D-6BCA-46DD-93D0-28E8F106FFC8}"/>
    <hyperlink ref="B13" location="'New buildings'!A1" display="New buildings" xr:uid="{613C4DF4-4F9A-4CA7-A89D-E11B81FBCC6B}"/>
    <hyperlink ref="B14" location="Renovations!A1" display="Renovations" xr:uid="{414E6812-7FD6-4F17-AFE5-4DB465DB67FD}"/>
    <hyperlink ref="B15" location="'Energy efficiency'!A1" display="Energy efficiency" xr:uid="{2B708D4F-C3DC-478C-8439-1AE9193526DF}"/>
    <hyperlink ref="B16" location="Transportation!A1" display="Transportation" xr:uid="{E7D40D04-7102-452B-B676-B77A28575C50}"/>
    <hyperlink ref="B17" location="'Renewable energy'!A1" display="Renewable energy" xr:uid="{CBC2146C-C56E-4A81-B75C-7FBCB0D00D50}"/>
    <hyperlink ref="B18" location="'Water &amp; wastewater management'!A1" display="Water and wastewater management" xr:uid="{272D2ABA-3B00-4859-B3E7-505C6C1B2F36}"/>
    <hyperlink ref="B12" location="'Green bond framework 2022'!A1" display="Green bond Framework 2022" xr:uid="{C2E2E3AA-A320-40EE-ACE6-3A35CC315B96}"/>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C0EF-94CC-49B7-B8C9-62D0E9AA10C0}">
  <sheetPr>
    <tabColor theme="2"/>
  </sheetPr>
  <dimension ref="B1:X35"/>
  <sheetViews>
    <sheetView showGridLines="0" workbookViewId="0"/>
  </sheetViews>
  <sheetFormatPr defaultRowHeight="14.25" x14ac:dyDescent="0.2"/>
  <cols>
    <col min="1" max="1" width="5.625" customWidth="1"/>
    <col min="7" max="7" width="1.625" customWidth="1"/>
    <col min="13" max="13" width="1.625" customWidth="1"/>
    <col min="19" max="19" width="1.625" customWidth="1"/>
  </cols>
  <sheetData>
    <row r="1" spans="2:24" ht="20.25" thickBot="1" x14ac:dyDescent="0.35">
      <c r="B1" s="41" t="s">
        <v>539</v>
      </c>
      <c r="C1" s="41"/>
      <c r="D1" s="41"/>
      <c r="E1" s="41"/>
      <c r="F1" s="41"/>
      <c r="G1" s="41"/>
      <c r="H1" s="41"/>
      <c r="I1" s="41"/>
      <c r="J1" s="41"/>
      <c r="K1" s="41"/>
      <c r="L1" s="41"/>
      <c r="M1" s="41"/>
      <c r="N1" s="41"/>
      <c r="O1" s="41"/>
      <c r="P1" s="41"/>
      <c r="Q1" s="41"/>
      <c r="R1" s="41"/>
      <c r="S1" s="41"/>
      <c r="T1" s="41"/>
      <c r="U1" s="41"/>
      <c r="V1" s="41"/>
      <c r="W1" s="41"/>
      <c r="X1" s="41"/>
    </row>
    <row r="2" spans="2:24" ht="15" thickTop="1" x14ac:dyDescent="0.2"/>
    <row r="5" spans="2:24" x14ac:dyDescent="0.2">
      <c r="B5" s="75" t="s">
        <v>571</v>
      </c>
      <c r="C5" s="74"/>
      <c r="D5" s="74"/>
      <c r="E5" s="74"/>
      <c r="F5" s="74"/>
      <c r="G5" s="74"/>
      <c r="H5" s="74"/>
      <c r="I5" s="74"/>
    </row>
    <row r="9" spans="2:24" x14ac:dyDescent="0.2">
      <c r="B9" s="121" t="s">
        <v>531</v>
      </c>
      <c r="C9" s="121"/>
      <c r="D9" s="121"/>
      <c r="E9" s="121"/>
      <c r="F9" s="121"/>
      <c r="H9" s="121" t="s">
        <v>532</v>
      </c>
      <c r="I9" s="121"/>
      <c r="J9" s="121"/>
      <c r="K9" s="121"/>
      <c r="L9" s="121"/>
      <c r="N9" s="121" t="s">
        <v>533</v>
      </c>
      <c r="O9" s="121"/>
      <c r="P9" s="121"/>
      <c r="Q9" s="121"/>
      <c r="R9" s="121"/>
      <c r="T9" s="122" t="s">
        <v>534</v>
      </c>
      <c r="U9" s="122"/>
      <c r="V9" s="122"/>
      <c r="W9" s="122"/>
      <c r="X9" s="122"/>
    </row>
    <row r="10" spans="2:24" x14ac:dyDescent="0.2">
      <c r="B10" s="121"/>
      <c r="C10" s="121"/>
      <c r="D10" s="121"/>
      <c r="E10" s="121"/>
      <c r="F10" s="121"/>
      <c r="H10" s="121"/>
      <c r="I10" s="121"/>
      <c r="J10" s="121"/>
      <c r="K10" s="121"/>
      <c r="L10" s="121"/>
      <c r="N10" s="121"/>
      <c r="O10" s="121"/>
      <c r="P10" s="121"/>
      <c r="Q10" s="121"/>
      <c r="R10" s="121"/>
      <c r="T10" s="122"/>
      <c r="U10" s="122"/>
      <c r="V10" s="122"/>
      <c r="W10" s="122"/>
      <c r="X10" s="122"/>
    </row>
    <row r="11" spans="2:24" x14ac:dyDescent="0.2">
      <c r="B11" s="121"/>
      <c r="C11" s="121"/>
      <c r="D11" s="121"/>
      <c r="E11" s="121"/>
      <c r="F11" s="121"/>
      <c r="H11" s="121"/>
      <c r="I11" s="121"/>
      <c r="J11" s="121"/>
      <c r="K11" s="121"/>
      <c r="L11" s="121"/>
      <c r="N11" s="121"/>
      <c r="O11" s="121"/>
      <c r="P11" s="121"/>
      <c r="Q11" s="121"/>
      <c r="R11" s="121"/>
      <c r="T11" s="122"/>
      <c r="U11" s="122"/>
      <c r="V11" s="122"/>
      <c r="W11" s="122"/>
      <c r="X11" s="122"/>
    </row>
    <row r="12" spans="2:24" x14ac:dyDescent="0.2">
      <c r="B12" s="121"/>
      <c r="C12" s="121"/>
      <c r="D12" s="121"/>
      <c r="E12" s="121"/>
      <c r="F12" s="121"/>
      <c r="H12" s="121"/>
      <c r="I12" s="121"/>
      <c r="J12" s="121"/>
      <c r="K12" s="121"/>
      <c r="L12" s="121"/>
      <c r="N12" s="121"/>
      <c r="O12" s="121"/>
      <c r="P12" s="121"/>
      <c r="Q12" s="121"/>
      <c r="R12" s="121"/>
      <c r="T12" s="122"/>
      <c r="U12" s="122"/>
      <c r="V12" s="122"/>
      <c r="W12" s="122"/>
      <c r="X12" s="122"/>
    </row>
    <row r="13" spans="2:24" x14ac:dyDescent="0.2">
      <c r="B13" s="121"/>
      <c r="C13" s="121"/>
      <c r="D13" s="121"/>
      <c r="E13" s="121"/>
      <c r="F13" s="121"/>
      <c r="H13" s="121"/>
      <c r="I13" s="121"/>
      <c r="J13" s="121"/>
      <c r="K13" s="121"/>
      <c r="L13" s="121"/>
      <c r="N13" s="121"/>
      <c r="O13" s="121"/>
      <c r="P13" s="121"/>
      <c r="Q13" s="121"/>
      <c r="R13" s="121"/>
      <c r="T13" s="122"/>
      <c r="U13" s="122"/>
      <c r="V13" s="122"/>
      <c r="W13" s="122"/>
      <c r="X13" s="122"/>
    </row>
    <row r="14" spans="2:24" x14ac:dyDescent="0.2">
      <c r="B14" s="121"/>
      <c r="C14" s="121"/>
      <c r="D14" s="121"/>
      <c r="E14" s="121"/>
      <c r="F14" s="121"/>
      <c r="H14" s="121"/>
      <c r="I14" s="121"/>
      <c r="J14" s="121"/>
      <c r="K14" s="121"/>
      <c r="L14" s="121"/>
      <c r="N14" s="121"/>
      <c r="O14" s="121"/>
      <c r="P14" s="121"/>
      <c r="Q14" s="121"/>
      <c r="R14" s="121"/>
      <c r="T14" s="122"/>
      <c r="U14" s="122"/>
      <c r="V14" s="122"/>
      <c r="W14" s="122"/>
      <c r="X14" s="122"/>
    </row>
    <row r="15" spans="2:24" x14ac:dyDescent="0.2">
      <c r="B15" s="121"/>
      <c r="C15" s="121"/>
      <c r="D15" s="121"/>
      <c r="E15" s="121"/>
      <c r="F15" s="121"/>
      <c r="H15" s="121"/>
      <c r="I15" s="121"/>
      <c r="J15" s="121"/>
      <c r="K15" s="121"/>
      <c r="L15" s="121"/>
      <c r="N15" s="121"/>
      <c r="O15" s="121"/>
      <c r="P15" s="121"/>
      <c r="Q15" s="121"/>
      <c r="R15" s="121"/>
      <c r="T15" s="122"/>
      <c r="U15" s="122"/>
      <c r="V15" s="122"/>
      <c r="W15" s="122"/>
      <c r="X15" s="122"/>
    </row>
    <row r="16" spans="2:24" ht="8.1" customHeight="1" thickBot="1" x14ac:dyDescent="0.25"/>
    <row r="17" spans="2:24" x14ac:dyDescent="0.2">
      <c r="B17" s="64"/>
      <c r="C17" s="65"/>
      <c r="D17" s="65"/>
      <c r="E17" s="65"/>
      <c r="F17" s="66"/>
      <c r="H17" s="64"/>
      <c r="I17" s="65"/>
      <c r="J17" s="65"/>
      <c r="K17" s="65"/>
      <c r="L17" s="66"/>
      <c r="N17" s="64"/>
      <c r="O17" s="65"/>
      <c r="P17" s="65"/>
      <c r="Q17" s="65"/>
      <c r="R17" s="66"/>
      <c r="T17" s="64"/>
      <c r="U17" s="65"/>
      <c r="V17" s="65"/>
      <c r="W17" s="65"/>
      <c r="X17" s="66"/>
    </row>
    <row r="18" spans="2:24" x14ac:dyDescent="0.2">
      <c r="B18" s="72" t="s">
        <v>535</v>
      </c>
      <c r="C18" s="73"/>
      <c r="F18" s="68"/>
      <c r="H18" s="72" t="s">
        <v>470</v>
      </c>
      <c r="L18" s="68"/>
      <c r="N18" s="72" t="s">
        <v>546</v>
      </c>
      <c r="R18" s="68"/>
      <c r="T18" s="72" t="s">
        <v>500</v>
      </c>
      <c r="X18" s="68"/>
    </row>
    <row r="19" spans="2:24" x14ac:dyDescent="0.2">
      <c r="B19" s="72"/>
      <c r="C19" s="73"/>
      <c r="F19" s="68"/>
      <c r="H19" s="72"/>
      <c r="L19" s="68"/>
      <c r="N19" s="72"/>
      <c r="R19" s="68"/>
      <c r="T19" s="72"/>
      <c r="X19" s="68"/>
    </row>
    <row r="20" spans="2:24" x14ac:dyDescent="0.2">
      <c r="B20" s="72" t="s">
        <v>536</v>
      </c>
      <c r="C20" s="73"/>
      <c r="F20" s="68"/>
      <c r="H20" s="72" t="s">
        <v>540</v>
      </c>
      <c r="L20" s="68"/>
      <c r="N20" s="72" t="s">
        <v>547</v>
      </c>
      <c r="R20" s="68"/>
      <c r="T20" s="72" t="s">
        <v>499</v>
      </c>
      <c r="X20" s="68"/>
    </row>
    <row r="21" spans="2:24" x14ac:dyDescent="0.2">
      <c r="B21" s="72"/>
      <c r="C21" s="73"/>
      <c r="F21" s="68"/>
      <c r="H21" s="72" t="s">
        <v>541</v>
      </c>
      <c r="L21" s="68"/>
      <c r="N21" s="72"/>
      <c r="R21" s="68"/>
      <c r="T21" s="72"/>
      <c r="X21" s="68"/>
    </row>
    <row r="22" spans="2:24" x14ac:dyDescent="0.2">
      <c r="B22" s="72" t="s">
        <v>421</v>
      </c>
      <c r="C22" s="73"/>
      <c r="F22" s="68"/>
      <c r="H22" s="72"/>
      <c r="L22" s="68"/>
      <c r="N22" s="72" t="s">
        <v>492</v>
      </c>
      <c r="R22" s="68"/>
      <c r="T22" s="72" t="s">
        <v>550</v>
      </c>
      <c r="X22" s="68"/>
    </row>
    <row r="23" spans="2:24" x14ac:dyDescent="0.2">
      <c r="B23" s="72"/>
      <c r="C23" s="73"/>
      <c r="F23" s="68"/>
      <c r="H23" s="72" t="s">
        <v>542</v>
      </c>
      <c r="L23" s="68"/>
      <c r="N23" s="72"/>
      <c r="R23" s="68"/>
      <c r="T23" s="72"/>
      <c r="X23" s="68"/>
    </row>
    <row r="24" spans="2:24" x14ac:dyDescent="0.2">
      <c r="B24" s="72" t="s">
        <v>455</v>
      </c>
      <c r="C24" s="73"/>
      <c r="F24" s="68"/>
      <c r="H24" s="72" t="s">
        <v>543</v>
      </c>
      <c r="L24" s="68"/>
      <c r="N24" s="72" t="s">
        <v>548</v>
      </c>
      <c r="R24" s="68"/>
      <c r="T24" s="72" t="s">
        <v>551</v>
      </c>
      <c r="X24" s="68"/>
    </row>
    <row r="25" spans="2:24" x14ac:dyDescent="0.2">
      <c r="B25" s="72"/>
      <c r="C25" s="73"/>
      <c r="F25" s="68"/>
      <c r="H25" s="72"/>
      <c r="L25" s="68"/>
      <c r="N25" s="72"/>
      <c r="R25" s="68"/>
      <c r="T25" s="67"/>
      <c r="X25" s="68"/>
    </row>
    <row r="26" spans="2:24" x14ac:dyDescent="0.2">
      <c r="B26" s="72" t="s">
        <v>497</v>
      </c>
      <c r="C26" s="73"/>
      <c r="F26" s="68"/>
      <c r="H26" s="72" t="s">
        <v>544</v>
      </c>
      <c r="L26" s="68"/>
      <c r="N26" s="72" t="s">
        <v>549</v>
      </c>
      <c r="R26" s="68"/>
      <c r="T26" s="67"/>
      <c r="X26" s="68"/>
    </row>
    <row r="27" spans="2:24" x14ac:dyDescent="0.2">
      <c r="B27" s="72"/>
      <c r="C27" s="73"/>
      <c r="F27" s="68"/>
      <c r="H27" s="72"/>
      <c r="L27" s="68"/>
      <c r="N27" s="67"/>
      <c r="R27" s="68"/>
      <c r="T27" s="67"/>
      <c r="X27" s="68"/>
    </row>
    <row r="28" spans="2:24" x14ac:dyDescent="0.2">
      <c r="B28" s="72" t="s">
        <v>537</v>
      </c>
      <c r="C28" s="73"/>
      <c r="F28" s="68"/>
      <c r="H28" s="72" t="s">
        <v>545</v>
      </c>
      <c r="L28" s="68"/>
      <c r="N28" s="67"/>
      <c r="R28" s="68"/>
      <c r="T28" s="67"/>
      <c r="X28" s="68"/>
    </row>
    <row r="29" spans="2:24" x14ac:dyDescent="0.2">
      <c r="B29" s="72"/>
      <c r="C29" s="73"/>
      <c r="F29" s="68"/>
      <c r="H29" s="67"/>
      <c r="L29" s="68"/>
      <c r="N29" s="67"/>
      <c r="R29" s="68"/>
      <c r="T29" s="67"/>
      <c r="X29" s="68"/>
    </row>
    <row r="30" spans="2:24" x14ac:dyDescent="0.2">
      <c r="B30" s="72" t="s">
        <v>538</v>
      </c>
      <c r="C30" s="73"/>
      <c r="F30" s="68"/>
      <c r="H30" s="67"/>
      <c r="L30" s="68"/>
      <c r="N30" s="67"/>
      <c r="R30" s="68"/>
      <c r="T30" s="67"/>
      <c r="X30" s="68"/>
    </row>
    <row r="31" spans="2:24" x14ac:dyDescent="0.2">
      <c r="B31" s="67"/>
      <c r="F31" s="68"/>
      <c r="H31" s="67"/>
      <c r="L31" s="68"/>
      <c r="N31" s="67"/>
      <c r="R31" s="68"/>
      <c r="T31" s="67"/>
      <c r="X31" s="68"/>
    </row>
    <row r="32" spans="2:24" x14ac:dyDescent="0.2">
      <c r="B32" s="67"/>
      <c r="F32" s="68"/>
      <c r="H32" s="67"/>
      <c r="L32" s="68"/>
      <c r="N32" s="67"/>
      <c r="R32" s="68"/>
      <c r="T32" s="67"/>
      <c r="X32" s="68"/>
    </row>
    <row r="33" spans="2:24" x14ac:dyDescent="0.2">
      <c r="B33" s="67"/>
      <c r="F33" s="68"/>
      <c r="H33" s="67"/>
      <c r="L33" s="68"/>
      <c r="N33" s="67"/>
      <c r="R33" s="68"/>
      <c r="T33" s="67"/>
      <c r="X33" s="68"/>
    </row>
    <row r="34" spans="2:24" x14ac:dyDescent="0.2">
      <c r="B34" s="67"/>
      <c r="F34" s="68"/>
      <c r="H34" s="67"/>
      <c r="L34" s="68"/>
      <c r="N34" s="67"/>
      <c r="R34" s="68"/>
      <c r="T34" s="67"/>
      <c r="X34" s="68"/>
    </row>
    <row r="35" spans="2:24" ht="15" thickBot="1" x14ac:dyDescent="0.25">
      <c r="B35" s="69"/>
      <c r="C35" s="70"/>
      <c r="D35" s="70"/>
      <c r="E35" s="70"/>
      <c r="F35" s="71"/>
      <c r="H35" s="69"/>
      <c r="I35" s="70"/>
      <c r="J35" s="70"/>
      <c r="K35" s="70"/>
      <c r="L35" s="71"/>
      <c r="N35" s="69"/>
      <c r="O35" s="70"/>
      <c r="P35" s="70"/>
      <c r="Q35" s="70"/>
      <c r="R35" s="71"/>
      <c r="T35" s="69"/>
      <c r="U35" s="70"/>
      <c r="V35" s="70"/>
      <c r="W35" s="70"/>
      <c r="X35" s="71"/>
    </row>
  </sheetData>
  <sheetProtection algorithmName="SHA-512" hashValue="e371JG0xDva+oa0LngGySBkYSE6+2MsAQAijaQ3Qi36Aph8sFiVDyZLUAnjkMcbcThrmOiXjUCyh86GpSR+Rjg==" saltValue="3/LhfU3/YO0H7LPbxZUi3Q==" spinCount="100000" sheet="1" objects="1" scenarios="1"/>
  <mergeCells count="4">
    <mergeCell ref="B9:F15"/>
    <mergeCell ref="H9:L15"/>
    <mergeCell ref="N9:R15"/>
    <mergeCell ref="T9:X15"/>
  </mergeCells>
  <hyperlinks>
    <hyperlink ref="B5:I5" r:id="rId1" display="Please see further details of each category from the actual framework" xr:uid="{EE8105DC-DCAE-4D0C-A14E-B8D4F5177AD3}"/>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B1:P88"/>
  <sheetViews>
    <sheetView showGridLines="0" tabSelected="1" zoomScale="85" zoomScaleNormal="85" zoomScalePageLayoutView="80" workbookViewId="0">
      <selection activeCell="E15" sqref="E15"/>
    </sheetView>
  </sheetViews>
  <sheetFormatPr defaultRowHeight="14.25" x14ac:dyDescent="0.2"/>
  <cols>
    <col min="1" max="1" width="5.625" customWidth="1"/>
    <col min="2" max="2" width="46.625" customWidth="1"/>
    <col min="3" max="3" width="18.375" customWidth="1"/>
    <col min="4" max="4" width="19.5" customWidth="1"/>
    <col min="5" max="5" width="26.375" customWidth="1"/>
    <col min="6" max="6" width="27.375" customWidth="1"/>
    <col min="7" max="8" width="25.25" customWidth="1"/>
    <col min="9" max="9" width="17.5" customWidth="1"/>
    <col min="10" max="10" width="19" customWidth="1"/>
    <col min="13" max="13" width="27.875" bestFit="1" customWidth="1"/>
    <col min="14" max="14" width="12.375" bestFit="1" customWidth="1"/>
    <col min="15" max="15" width="7.25" customWidth="1"/>
  </cols>
  <sheetData>
    <row r="1" spans="2:10" ht="20.25" customHeight="1" thickBot="1" x14ac:dyDescent="0.35">
      <c r="B1" s="41" t="s">
        <v>521</v>
      </c>
      <c r="C1" s="41"/>
      <c r="D1" s="41"/>
      <c r="E1" s="41"/>
      <c r="F1" s="41"/>
      <c r="G1" s="41"/>
      <c r="H1" s="41"/>
      <c r="I1" s="41"/>
      <c r="J1" s="41"/>
    </row>
    <row r="2" spans="2:10" ht="15" thickTop="1" x14ac:dyDescent="0.2">
      <c r="B2" s="2"/>
      <c r="E2" s="19"/>
    </row>
    <row r="3" spans="2:10" x14ac:dyDescent="0.2">
      <c r="B3" s="2"/>
      <c r="E3" s="19"/>
      <c r="F3" s="18"/>
    </row>
    <row r="4" spans="2:10" ht="15" x14ac:dyDescent="0.25">
      <c r="B4" s="1" t="s">
        <v>0</v>
      </c>
    </row>
    <row r="5" spans="2:10" ht="65.25" customHeight="1" x14ac:dyDescent="0.2">
      <c r="B5" s="13" t="s">
        <v>1</v>
      </c>
      <c r="C5" s="13" t="s">
        <v>2</v>
      </c>
      <c r="D5" s="13" t="s">
        <v>189</v>
      </c>
      <c r="E5" s="13" t="s">
        <v>3</v>
      </c>
      <c r="F5" s="13" t="s">
        <v>4</v>
      </c>
      <c r="G5" s="13" t="s">
        <v>523</v>
      </c>
      <c r="H5" s="13" t="s">
        <v>524</v>
      </c>
      <c r="I5" s="13" t="s">
        <v>7</v>
      </c>
      <c r="J5" s="13" t="s">
        <v>8</v>
      </c>
    </row>
    <row r="6" spans="2:10" ht="15" x14ac:dyDescent="0.25">
      <c r="B6" s="1" t="s">
        <v>190</v>
      </c>
      <c r="C6" s="4">
        <v>230</v>
      </c>
      <c r="D6" s="4">
        <v>2009431764.8000007</v>
      </c>
      <c r="E6" s="4">
        <v>39215.104638230427</v>
      </c>
      <c r="F6" s="4">
        <v>3597.2953871719637</v>
      </c>
      <c r="G6" s="4">
        <v>0</v>
      </c>
      <c r="H6" s="27">
        <v>0</v>
      </c>
      <c r="I6" s="4">
        <v>169.96977129177188</v>
      </c>
      <c r="J6" s="28">
        <v>0.20138598494285767</v>
      </c>
    </row>
    <row r="7" spans="2:10" ht="15" x14ac:dyDescent="0.25">
      <c r="B7" s="1" t="s">
        <v>191</v>
      </c>
      <c r="C7" s="4">
        <v>15</v>
      </c>
      <c r="D7" s="4">
        <v>900737496.30999994</v>
      </c>
      <c r="E7" s="4">
        <v>0</v>
      </c>
      <c r="F7" s="4">
        <v>8812.7369414056484</v>
      </c>
      <c r="G7" s="4">
        <v>0</v>
      </c>
      <c r="H7" s="27">
        <v>0</v>
      </c>
      <c r="I7" s="4">
        <v>0</v>
      </c>
      <c r="J7" s="4">
        <v>0</v>
      </c>
    </row>
    <row r="8" spans="2:10" ht="15" x14ac:dyDescent="0.25">
      <c r="B8" s="1" t="s">
        <v>10</v>
      </c>
      <c r="C8" s="4">
        <v>6</v>
      </c>
      <c r="D8" s="4">
        <v>51309204</v>
      </c>
      <c r="E8" s="4">
        <v>0</v>
      </c>
      <c r="F8" s="4">
        <v>92329.131892842619</v>
      </c>
      <c r="G8" s="4">
        <v>0</v>
      </c>
      <c r="H8" s="27">
        <v>0</v>
      </c>
      <c r="I8" s="4">
        <v>191097.29983784296</v>
      </c>
      <c r="J8" s="4">
        <v>77.707030599873121</v>
      </c>
    </row>
    <row r="9" spans="2:10" ht="15" x14ac:dyDescent="0.25">
      <c r="B9" s="1" t="s">
        <v>9</v>
      </c>
      <c r="C9" s="4">
        <v>12</v>
      </c>
      <c r="D9" s="4">
        <v>289580798.75999999</v>
      </c>
      <c r="E9" s="4">
        <v>0</v>
      </c>
      <c r="F9" s="4">
        <v>0</v>
      </c>
      <c r="G9" s="4">
        <v>27896515.432222929</v>
      </c>
      <c r="H9" s="4">
        <v>30407158.363154504</v>
      </c>
      <c r="I9" s="4">
        <v>427.5</v>
      </c>
      <c r="J9" s="4">
        <v>0</v>
      </c>
    </row>
    <row r="10" spans="2:10" ht="15" x14ac:dyDescent="0.25">
      <c r="B10" s="6" t="s">
        <v>12</v>
      </c>
      <c r="C10" s="7">
        <f t="shared" ref="C10:J10" si="0">SUBTOTAL(109,C6:C9)</f>
        <v>263</v>
      </c>
      <c r="D10" s="7">
        <f t="shared" si="0"/>
        <v>3251059263.8700008</v>
      </c>
      <c r="E10" s="7">
        <f t="shared" si="0"/>
        <v>39215.104638230427</v>
      </c>
      <c r="F10" s="7">
        <f t="shared" si="0"/>
        <v>104739.16422142023</v>
      </c>
      <c r="G10" s="7">
        <f t="shared" si="0"/>
        <v>27896515.432222929</v>
      </c>
      <c r="H10" s="7">
        <f t="shared" si="0"/>
        <v>30407158.363154504</v>
      </c>
      <c r="I10" s="7">
        <f t="shared" si="0"/>
        <v>191694.76960913473</v>
      </c>
      <c r="J10" s="7">
        <f t="shared" si="0"/>
        <v>77.908416584815981</v>
      </c>
    </row>
    <row r="11" spans="2:10" x14ac:dyDescent="0.2">
      <c r="B11" s="5"/>
      <c r="C11" s="5"/>
      <c r="D11" s="5"/>
      <c r="E11" s="63"/>
      <c r="F11" s="63"/>
      <c r="G11" s="63"/>
      <c r="H11" s="63"/>
      <c r="I11" s="63"/>
      <c r="J11" s="63"/>
    </row>
    <row r="12" spans="2:10" x14ac:dyDescent="0.2">
      <c r="B12" s="5"/>
      <c r="C12" s="5"/>
      <c r="D12" s="5"/>
      <c r="E12" s="5"/>
      <c r="F12" s="5"/>
      <c r="G12" s="5"/>
      <c r="H12" s="5"/>
      <c r="I12" s="5"/>
    </row>
    <row r="13" spans="2:10" ht="15" x14ac:dyDescent="0.25">
      <c r="B13" s="1" t="s">
        <v>13</v>
      </c>
      <c r="C13" s="5"/>
      <c r="D13" s="5"/>
      <c r="E13" s="5"/>
      <c r="F13" s="5"/>
      <c r="G13" s="5"/>
      <c r="H13" s="5"/>
      <c r="I13" s="5"/>
    </row>
    <row r="14" spans="2:10" ht="15" x14ac:dyDescent="0.25">
      <c r="B14" s="1" t="s">
        <v>192</v>
      </c>
      <c r="C14" s="5"/>
      <c r="D14" s="5"/>
      <c r="E14" s="5"/>
      <c r="F14" s="5"/>
      <c r="G14" s="5"/>
      <c r="H14" s="5"/>
      <c r="I14" s="5"/>
    </row>
    <row r="15" spans="2:10" ht="15" x14ac:dyDescent="0.25">
      <c r="B15" s="1" t="s">
        <v>14</v>
      </c>
      <c r="C15" s="5"/>
      <c r="D15" s="5"/>
      <c r="E15" s="5"/>
      <c r="F15" s="5"/>
      <c r="G15" s="5"/>
      <c r="H15" s="5"/>
      <c r="I15" s="5"/>
    </row>
    <row r="16" spans="2:10" ht="15" x14ac:dyDescent="0.25">
      <c r="B16" s="1"/>
      <c r="C16" s="5"/>
      <c r="D16" s="5"/>
      <c r="E16" s="5"/>
      <c r="F16" s="5"/>
      <c r="G16" s="5"/>
      <c r="H16" s="5"/>
      <c r="I16" s="5"/>
    </row>
    <row r="17" spans="2:16" x14ac:dyDescent="0.2">
      <c r="B17" s="5"/>
      <c r="C17" s="5"/>
      <c r="D17" s="5"/>
      <c r="E17" s="5"/>
      <c r="F17" s="5"/>
      <c r="G17" s="5"/>
      <c r="H17" s="5"/>
      <c r="I17" s="5"/>
      <c r="P17" s="16"/>
    </row>
    <row r="18" spans="2:16" ht="15" x14ac:dyDescent="0.2">
      <c r="B18" s="100" t="s">
        <v>15</v>
      </c>
      <c r="C18" s="101" t="s">
        <v>16</v>
      </c>
      <c r="D18" s="101" t="s">
        <v>17</v>
      </c>
      <c r="E18" s="102" t="s">
        <v>18</v>
      </c>
      <c r="F18" s="101" t="s">
        <v>19</v>
      </c>
      <c r="G18" s="24" t="s">
        <v>20</v>
      </c>
      <c r="I18" s="3"/>
    </row>
    <row r="19" spans="2:16" x14ac:dyDescent="0.2">
      <c r="B19" s="103" t="s">
        <v>128</v>
      </c>
      <c r="C19" s="104">
        <v>250000000</v>
      </c>
      <c r="D19" s="105" t="s">
        <v>129</v>
      </c>
      <c r="E19" s="106" t="s">
        <v>130</v>
      </c>
      <c r="F19" s="107">
        <v>9.1298835732903094E-2</v>
      </c>
      <c r="G19" s="25"/>
      <c r="I19" s="3"/>
      <c r="K19" s="17"/>
      <c r="L19" s="17"/>
    </row>
    <row r="20" spans="2:16" x14ac:dyDescent="0.2">
      <c r="B20" s="103" t="s">
        <v>587</v>
      </c>
      <c r="C20" s="104">
        <v>500000000</v>
      </c>
      <c r="D20" s="105" t="s">
        <v>22</v>
      </c>
      <c r="E20" s="106" t="s">
        <v>26</v>
      </c>
      <c r="F20" s="107">
        <v>0.153796027515293</v>
      </c>
      <c r="G20" s="25"/>
      <c r="I20" s="3"/>
    </row>
    <row r="21" spans="2:16" x14ac:dyDescent="0.2">
      <c r="B21" s="103" t="s">
        <v>27</v>
      </c>
      <c r="C21" s="104">
        <v>50000000</v>
      </c>
      <c r="D21" s="105" t="s">
        <v>28</v>
      </c>
      <c r="E21" s="106" t="s">
        <v>29</v>
      </c>
      <c r="F21" s="107">
        <v>1.02626469719545E-2</v>
      </c>
      <c r="G21" s="25"/>
      <c r="I21" s="3"/>
    </row>
    <row r="22" spans="2:16" x14ac:dyDescent="0.2">
      <c r="B22" s="103" t="s">
        <v>193</v>
      </c>
      <c r="C22" s="104">
        <v>500000000</v>
      </c>
      <c r="D22" s="105" t="s">
        <v>22</v>
      </c>
      <c r="E22" s="106" t="s">
        <v>194</v>
      </c>
      <c r="F22" s="107">
        <v>0.153796027515293</v>
      </c>
      <c r="G22" s="25"/>
      <c r="I22" s="3"/>
    </row>
    <row r="23" spans="2:16" x14ac:dyDescent="0.2">
      <c r="B23" s="103" t="s">
        <v>24</v>
      </c>
      <c r="C23" s="104">
        <v>500000000</v>
      </c>
      <c r="D23" s="105" t="s">
        <v>22</v>
      </c>
      <c r="E23" s="106" t="s">
        <v>25</v>
      </c>
      <c r="F23" s="107">
        <v>0.153796027515293</v>
      </c>
      <c r="G23" s="25"/>
      <c r="I23" s="3"/>
    </row>
    <row r="24" spans="2:16" x14ac:dyDescent="0.2">
      <c r="B24" s="103" t="s">
        <v>21</v>
      </c>
      <c r="C24" s="104">
        <v>500000000</v>
      </c>
      <c r="D24" s="105" t="s">
        <v>22</v>
      </c>
      <c r="E24" s="106" t="s">
        <v>23</v>
      </c>
      <c r="F24" s="107">
        <v>0.153796027515293</v>
      </c>
      <c r="G24" s="25"/>
      <c r="I24" s="3"/>
    </row>
    <row r="25" spans="2:16" ht="15" thickBot="1" x14ac:dyDescent="0.25">
      <c r="B25" s="108"/>
      <c r="C25" s="109"/>
      <c r="D25" s="109"/>
      <c r="E25" s="109"/>
      <c r="F25" s="109"/>
      <c r="G25" s="3"/>
      <c r="I25" s="3"/>
    </row>
    <row r="26" spans="2:16" ht="15.75" thickBot="1" x14ac:dyDescent="0.3">
      <c r="B26" s="110" t="s">
        <v>561</v>
      </c>
      <c r="C26" s="111">
        <v>0.716745592766031</v>
      </c>
      <c r="D26" s="109"/>
      <c r="E26" s="109"/>
      <c r="F26" s="109"/>
      <c r="G26" s="3"/>
      <c r="I26" s="3"/>
    </row>
    <row r="27" spans="2:16" x14ac:dyDescent="0.2">
      <c r="B27" s="108"/>
      <c r="C27" s="109"/>
      <c r="D27" s="109"/>
      <c r="E27" s="109"/>
      <c r="F27" s="109"/>
      <c r="G27" s="3"/>
      <c r="I27" s="3"/>
    </row>
    <row r="28" spans="2:16" x14ac:dyDescent="0.2">
      <c r="B28" s="108"/>
      <c r="C28" s="109"/>
      <c r="D28" s="109"/>
      <c r="E28" s="109"/>
      <c r="F28" s="109"/>
      <c r="G28" s="3"/>
      <c r="H28" s="3"/>
      <c r="I28" s="3"/>
    </row>
    <row r="29" spans="2:16" ht="15" x14ac:dyDescent="0.25">
      <c r="B29" s="112" t="s">
        <v>30</v>
      </c>
      <c r="C29" s="108"/>
      <c r="D29" s="108"/>
      <c r="E29" s="108"/>
      <c r="F29" s="108"/>
    </row>
    <row r="30" spans="2:16" ht="59.25" x14ac:dyDescent="0.2">
      <c r="B30" s="13" t="s">
        <v>1</v>
      </c>
      <c r="C30" s="15" t="s">
        <v>31</v>
      </c>
      <c r="D30" s="15" t="s">
        <v>32</v>
      </c>
      <c r="E30" s="13" t="s">
        <v>3</v>
      </c>
      <c r="F30" s="13" t="s">
        <v>4</v>
      </c>
      <c r="G30" s="13" t="s">
        <v>523</v>
      </c>
      <c r="H30" s="13" t="s">
        <v>524</v>
      </c>
      <c r="I30" s="13" t="s">
        <v>7</v>
      </c>
      <c r="J30" s="13" t="s">
        <v>8</v>
      </c>
    </row>
    <row r="31" spans="2:16" ht="15" x14ac:dyDescent="0.25">
      <c r="B31" s="1" t="s">
        <v>190</v>
      </c>
      <c r="C31" s="4"/>
      <c r="D31" s="4"/>
      <c r="E31" s="29">
        <f t="shared" ref="E31:J34" si="1">$F$19*MIN($C$19/$F$19/$D$10)*E6*$G$19/$C$19+$F$20*MIN($C$19/$F$19/$D$10)*E6*$G$20/$C$20+$F$21*MIN($C$19/$F$19/$D$10)*E6*$G$21/$C$21+$F$22*MIN($C$19/$F$19/$D$10)*E6*$G$22/$C$22+$F$23*MIN($C$19/$F$19/$D$10)*E6*$G$23/$C$23+$F$24*MIN($C$19/$F$19/$D$10)*E6*$G$24/$C$24</f>
        <v>0</v>
      </c>
      <c r="F31" s="29">
        <f t="shared" si="1"/>
        <v>0</v>
      </c>
      <c r="G31" s="29">
        <f t="shared" si="1"/>
        <v>0</v>
      </c>
      <c r="H31" s="29">
        <f t="shared" si="1"/>
        <v>0</v>
      </c>
      <c r="I31" s="29">
        <f t="shared" si="1"/>
        <v>0</v>
      </c>
      <c r="J31" s="29">
        <f t="shared" si="1"/>
        <v>0</v>
      </c>
    </row>
    <row r="32" spans="2:16" ht="15" x14ac:dyDescent="0.25">
      <c r="B32" s="1" t="s">
        <v>191</v>
      </c>
      <c r="C32" s="4"/>
      <c r="D32" s="4"/>
      <c r="E32" s="29">
        <f t="shared" si="1"/>
        <v>0</v>
      </c>
      <c r="F32" s="29">
        <f t="shared" si="1"/>
        <v>0</v>
      </c>
      <c r="G32" s="29">
        <f t="shared" si="1"/>
        <v>0</v>
      </c>
      <c r="H32" s="29">
        <f t="shared" si="1"/>
        <v>0</v>
      </c>
      <c r="I32" s="29">
        <f t="shared" si="1"/>
        <v>0</v>
      </c>
      <c r="J32" s="29">
        <f t="shared" si="1"/>
        <v>0</v>
      </c>
    </row>
    <row r="33" spans="2:10" ht="15" x14ac:dyDescent="0.25">
      <c r="B33" s="1" t="s">
        <v>10</v>
      </c>
      <c r="C33" s="4"/>
      <c r="D33" s="4"/>
      <c r="E33" s="29">
        <f t="shared" si="1"/>
        <v>0</v>
      </c>
      <c r="F33" s="29">
        <f t="shared" si="1"/>
        <v>0</v>
      </c>
      <c r="G33" s="29">
        <f t="shared" si="1"/>
        <v>0</v>
      </c>
      <c r="H33" s="29">
        <f t="shared" si="1"/>
        <v>0</v>
      </c>
      <c r="I33" s="29">
        <f t="shared" si="1"/>
        <v>0</v>
      </c>
      <c r="J33" s="29">
        <f t="shared" si="1"/>
        <v>0</v>
      </c>
    </row>
    <row r="34" spans="2:10" ht="15" x14ac:dyDescent="0.25">
      <c r="B34" s="1" t="s">
        <v>9</v>
      </c>
      <c r="C34" s="4"/>
      <c r="D34" s="4"/>
      <c r="E34" s="29">
        <f t="shared" si="1"/>
        <v>0</v>
      </c>
      <c r="F34" s="29">
        <f t="shared" si="1"/>
        <v>0</v>
      </c>
      <c r="G34" s="29">
        <f t="shared" si="1"/>
        <v>0</v>
      </c>
      <c r="H34" s="29">
        <f t="shared" si="1"/>
        <v>0</v>
      </c>
      <c r="I34" s="29">
        <f t="shared" si="1"/>
        <v>0</v>
      </c>
      <c r="J34" s="29">
        <f t="shared" si="1"/>
        <v>0</v>
      </c>
    </row>
    <row r="35" spans="2:10" ht="15" x14ac:dyDescent="0.25">
      <c r="B35" s="6" t="s">
        <v>12</v>
      </c>
      <c r="C35" s="7"/>
      <c r="D35" s="7"/>
      <c r="E35" s="7">
        <f>SUM(E31:E34)</f>
        <v>0</v>
      </c>
      <c r="F35" s="7">
        <f t="shared" ref="F35:J35" si="2">SUM(F31:F34)</f>
        <v>0</v>
      </c>
      <c r="G35" s="7">
        <f t="shared" si="2"/>
        <v>0</v>
      </c>
      <c r="H35" s="7">
        <f t="shared" si="2"/>
        <v>0</v>
      </c>
      <c r="I35" s="7">
        <f t="shared" si="2"/>
        <v>0</v>
      </c>
      <c r="J35" s="7">
        <f t="shared" si="2"/>
        <v>0</v>
      </c>
    </row>
    <row r="37" spans="2:10" x14ac:dyDescent="0.2">
      <c r="E37" s="3"/>
      <c r="F37" s="3"/>
      <c r="G37" s="3"/>
      <c r="H37" s="3"/>
      <c r="I37" s="3"/>
      <c r="J37" s="3"/>
    </row>
    <row r="38" spans="2:10" ht="15" x14ac:dyDescent="0.25">
      <c r="B38" s="1" t="s">
        <v>560</v>
      </c>
    </row>
    <row r="39" spans="2:10" ht="15" x14ac:dyDescent="0.25">
      <c r="B39" s="80" t="s">
        <v>1</v>
      </c>
      <c r="C39" s="123" t="s">
        <v>558</v>
      </c>
      <c r="D39" s="123"/>
      <c r="E39" s="123" t="s">
        <v>559</v>
      </c>
      <c r="F39" s="124"/>
      <c r="G39" s="11"/>
      <c r="H39" s="11"/>
      <c r="I39" s="11"/>
    </row>
    <row r="40" spans="2:10" ht="14.25" customHeight="1" x14ac:dyDescent="0.25">
      <c r="B40" s="81"/>
      <c r="C40" s="82" t="s">
        <v>586</v>
      </c>
      <c r="D40" s="88" t="s">
        <v>557</v>
      </c>
      <c r="E40" s="82" t="s">
        <v>586</v>
      </c>
      <c r="F40" s="88" t="s">
        <v>557</v>
      </c>
      <c r="G40" s="20"/>
      <c r="H40" s="20"/>
      <c r="I40" s="20"/>
    </row>
    <row r="41" spans="2:10" x14ac:dyDescent="0.2">
      <c r="B41" s="83" t="s">
        <v>552</v>
      </c>
      <c r="C41" s="32">
        <v>198</v>
      </c>
      <c r="D41" s="86">
        <v>1683095053.3600001</v>
      </c>
      <c r="E41" s="32">
        <v>32</v>
      </c>
      <c r="F41" s="76">
        <v>326336711.44000006</v>
      </c>
      <c r="G41" s="20"/>
      <c r="H41" s="20"/>
      <c r="I41" s="20"/>
    </row>
    <row r="42" spans="2:10" x14ac:dyDescent="0.2">
      <c r="B42" s="83" t="s">
        <v>553</v>
      </c>
      <c r="C42" s="32">
        <v>14</v>
      </c>
      <c r="D42" s="86">
        <v>875737496.30999994</v>
      </c>
      <c r="E42" s="32">
        <v>1</v>
      </c>
      <c r="F42" s="76">
        <v>25000000</v>
      </c>
      <c r="G42" s="20"/>
      <c r="H42" s="20"/>
      <c r="I42" s="20"/>
    </row>
    <row r="43" spans="2:10" x14ac:dyDescent="0.2">
      <c r="B43" s="83" t="s">
        <v>554</v>
      </c>
      <c r="C43" s="32">
        <v>5</v>
      </c>
      <c r="D43" s="86">
        <v>43225868</v>
      </c>
      <c r="E43" s="32">
        <v>1</v>
      </c>
      <c r="F43" s="76">
        <v>8083336</v>
      </c>
      <c r="G43" s="20"/>
      <c r="H43" s="20"/>
      <c r="I43" s="20"/>
    </row>
    <row r="44" spans="2:10" x14ac:dyDescent="0.2">
      <c r="B44" s="83" t="s">
        <v>555</v>
      </c>
      <c r="C44" s="32">
        <v>11</v>
      </c>
      <c r="D44" s="87">
        <v>282455798.75999999</v>
      </c>
      <c r="E44" s="32">
        <v>1</v>
      </c>
      <c r="F44" s="79">
        <v>7125000</v>
      </c>
      <c r="G44" s="20"/>
      <c r="H44" s="20"/>
      <c r="I44" s="20"/>
    </row>
    <row r="45" spans="2:10" ht="15" x14ac:dyDescent="0.25">
      <c r="B45" s="84" t="s">
        <v>556</v>
      </c>
      <c r="C45" s="77">
        <v>228</v>
      </c>
      <c r="D45" s="78">
        <v>2884514216.4300003</v>
      </c>
      <c r="E45" s="77">
        <v>35</v>
      </c>
      <c r="F45" s="85">
        <v>366545047.44000006</v>
      </c>
      <c r="G45" s="20"/>
      <c r="H45" s="20"/>
      <c r="I45" s="20"/>
    </row>
    <row r="46" spans="2:10" ht="11.25" customHeight="1" x14ac:dyDescent="0.2">
      <c r="C46" s="20"/>
      <c r="D46" s="20"/>
      <c r="E46" s="20"/>
      <c r="F46" s="20"/>
      <c r="G46" s="20"/>
      <c r="H46" s="20"/>
      <c r="I46" s="20"/>
    </row>
    <row r="47" spans="2:10" ht="11.25" customHeight="1" x14ac:dyDescent="0.2">
      <c r="C47" s="20"/>
      <c r="D47" s="20"/>
      <c r="E47" s="20"/>
      <c r="F47" s="20"/>
      <c r="G47" s="20"/>
      <c r="H47" s="20"/>
      <c r="I47" s="20"/>
    </row>
    <row r="48" spans="2:10" ht="11.25" customHeight="1" x14ac:dyDescent="0.2">
      <c r="C48" s="20"/>
      <c r="D48" s="20"/>
      <c r="E48" s="20"/>
      <c r="F48" s="20"/>
      <c r="G48" s="20"/>
      <c r="H48" s="20"/>
      <c r="I48" s="20"/>
    </row>
    <row r="49" spans="2:9" ht="11.25" customHeight="1" x14ac:dyDescent="0.2">
      <c r="C49" s="20"/>
      <c r="D49" s="20"/>
      <c r="E49" s="20"/>
      <c r="F49" s="20"/>
      <c r="G49" s="20"/>
      <c r="H49" s="20"/>
      <c r="I49" s="20"/>
    </row>
    <row r="50" spans="2:9" ht="11.25" customHeight="1" x14ac:dyDescent="0.2">
      <c r="C50" s="20"/>
      <c r="D50" s="20"/>
      <c r="E50" s="20"/>
      <c r="F50" s="20"/>
      <c r="G50" s="20"/>
      <c r="H50" s="20"/>
      <c r="I50" s="20"/>
    </row>
    <row r="51" spans="2:9" ht="11.25" customHeight="1" x14ac:dyDescent="0.2">
      <c r="C51" s="20"/>
      <c r="D51" s="20"/>
      <c r="E51" s="20"/>
      <c r="F51" s="20"/>
      <c r="G51" s="20"/>
      <c r="H51" s="20"/>
      <c r="I51" s="20"/>
    </row>
    <row r="52" spans="2:9" x14ac:dyDescent="0.2">
      <c r="B52" s="89"/>
    </row>
    <row r="53" spans="2:9" x14ac:dyDescent="0.2">
      <c r="B53" s="89"/>
    </row>
    <row r="54" spans="2:9" x14ac:dyDescent="0.2">
      <c r="B54" s="89"/>
    </row>
    <row r="55" spans="2:9" x14ac:dyDescent="0.2">
      <c r="B55" s="89"/>
    </row>
    <row r="56" spans="2:9" x14ac:dyDescent="0.2">
      <c r="B56" s="90"/>
    </row>
    <row r="57" spans="2:9" x14ac:dyDescent="0.2">
      <c r="B57" s="89"/>
    </row>
    <row r="60" spans="2:9" ht="46.5" customHeight="1" x14ac:dyDescent="0.2">
      <c r="B60" s="89"/>
    </row>
    <row r="61" spans="2:9" x14ac:dyDescent="0.2">
      <c r="B61" s="89"/>
    </row>
    <row r="62" spans="2:9" x14ac:dyDescent="0.2">
      <c r="B62" s="89"/>
    </row>
    <row r="63" spans="2:9" x14ac:dyDescent="0.2">
      <c r="B63" s="89"/>
    </row>
    <row r="64" spans="2:9" x14ac:dyDescent="0.2">
      <c r="B64" s="89"/>
    </row>
    <row r="67" spans="2:2" x14ac:dyDescent="0.2">
      <c r="B67" s="89"/>
    </row>
    <row r="68" spans="2:2" x14ac:dyDescent="0.2">
      <c r="B68" s="89"/>
    </row>
    <row r="69" spans="2:2" x14ac:dyDescent="0.2">
      <c r="B69" s="89"/>
    </row>
    <row r="72" spans="2:2" x14ac:dyDescent="0.2">
      <c r="B72" s="89"/>
    </row>
    <row r="73" spans="2:2" x14ac:dyDescent="0.2">
      <c r="B73" s="89"/>
    </row>
    <row r="77" spans="2:2" x14ac:dyDescent="0.2">
      <c r="B77" s="89"/>
    </row>
    <row r="78" spans="2:2" x14ac:dyDescent="0.2">
      <c r="B78" s="89"/>
    </row>
    <row r="81" spans="2:2" x14ac:dyDescent="0.2">
      <c r="B81" s="89"/>
    </row>
    <row r="82" spans="2:2" x14ac:dyDescent="0.2">
      <c r="B82" s="89"/>
    </row>
    <row r="83" spans="2:2" x14ac:dyDescent="0.2">
      <c r="B83" s="89"/>
    </row>
    <row r="86" spans="2:2" x14ac:dyDescent="0.2">
      <c r="B86" s="89"/>
    </row>
    <row r="87" spans="2:2" x14ac:dyDescent="0.2">
      <c r="B87" s="89"/>
    </row>
    <row r="88" spans="2:2" x14ac:dyDescent="0.2">
      <c r="B88" s="89"/>
    </row>
  </sheetData>
  <sheetProtection algorithmName="SHA-512" hashValue="OxB9uvfGu3LHYSzdC/bHz54L5+CZMYvDOciEDYXp7fqkVUJJyKcUNnBQVp7WcOmc3SmbTqUWr75b46iqZXMCnw==" saltValue="E4z3NmEBXbt0rjbmB9RPbg==" spinCount="100000" sheet="1" objects="1" scenarios="1"/>
  <dataConsolidate/>
  <mergeCells count="2">
    <mergeCell ref="C39:D39"/>
    <mergeCell ref="E39:F39"/>
  </mergeCells>
  <dataValidations count="1">
    <dataValidation type="decimal" allowBlank="1" showInputMessage="1" showErrorMessage="1" errorTitle="Invalid amount" error="Insert a value between zero and the total outstanding amount." sqref="G19:G24" xr:uid="{67481869-5F77-4624-A657-5EAAF2000D68}">
      <formula1>0</formula1>
      <formula2>C19</formula2>
    </dataValidation>
  </dataValidations>
  <pageMargins left="0.7" right="0.7" top="0.75" bottom="0.75" header="0.3" footer="0.3"/>
  <pageSetup paperSize="9" scale="2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B1:R205"/>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style="5" customWidth="1"/>
    <col min="4" max="4" width="45.625" customWidth="1"/>
    <col min="5" max="5" width="11.625" customWidth="1"/>
    <col min="6" max="6" width="20.625" customWidth="1"/>
    <col min="7" max="7" width="19.625" customWidth="1"/>
    <col min="8" max="10" width="20.625" customWidth="1"/>
    <col min="11" max="13" width="20.625" style="4" customWidth="1"/>
    <col min="14" max="14" width="20.625" style="8" customWidth="1"/>
    <col min="15" max="16" width="20.625" style="4" customWidth="1"/>
    <col min="17" max="17" width="19.875" customWidth="1"/>
    <col min="18" max="18" width="18.125" customWidth="1"/>
  </cols>
  <sheetData>
    <row r="1" spans="2:18" ht="20.25" thickBot="1" x14ac:dyDescent="0.35">
      <c r="B1" s="125" t="s">
        <v>419</v>
      </c>
      <c r="C1" s="125"/>
      <c r="D1" s="125"/>
      <c r="E1" s="125"/>
      <c r="F1" s="125"/>
      <c r="G1" s="125"/>
      <c r="H1" s="125"/>
      <c r="I1" s="125"/>
      <c r="J1" s="125"/>
      <c r="K1" s="125"/>
      <c r="L1" s="125"/>
      <c r="M1" s="125"/>
      <c r="N1" s="125"/>
      <c r="O1" s="125"/>
      <c r="P1" s="125"/>
      <c r="R1" s="5"/>
    </row>
    <row r="2" spans="2:18" ht="15" thickTop="1" x14ac:dyDescent="0.2">
      <c r="R2" s="5"/>
    </row>
    <row r="3" spans="2:18" x14ac:dyDescent="0.2">
      <c r="R3" s="5"/>
    </row>
    <row r="4" spans="2:18" s="9" customFormat="1" ht="20.25" customHeight="1" thickBot="1" x14ac:dyDescent="0.4">
      <c r="B4" s="125" t="s">
        <v>420</v>
      </c>
      <c r="C4" s="125"/>
      <c r="D4" s="125"/>
      <c r="E4" s="125"/>
      <c r="F4" s="125"/>
      <c r="G4" s="125"/>
      <c r="H4" s="125"/>
      <c r="I4" s="125"/>
      <c r="J4" s="125"/>
      <c r="K4" s="125"/>
      <c r="L4" s="125"/>
      <c r="M4" s="125"/>
      <c r="N4" s="125"/>
      <c r="O4" s="125"/>
      <c r="P4" s="125"/>
    </row>
    <row r="5" spans="2:18" s="48" customFormat="1" ht="60.95" customHeight="1" thickTop="1" x14ac:dyDescent="0.2">
      <c r="B5" s="46" t="s">
        <v>34</v>
      </c>
      <c r="C5" s="47" t="s">
        <v>35</v>
      </c>
      <c r="D5" s="47" t="s">
        <v>195</v>
      </c>
      <c r="E5" s="49" t="s">
        <v>36</v>
      </c>
      <c r="F5" s="49" t="s">
        <v>196</v>
      </c>
      <c r="G5" s="49" t="s">
        <v>201</v>
      </c>
      <c r="H5" s="50" t="s">
        <v>184</v>
      </c>
      <c r="I5" s="50" t="s">
        <v>185</v>
      </c>
      <c r="J5" s="50" t="s">
        <v>186</v>
      </c>
      <c r="K5" s="50" t="s">
        <v>200</v>
      </c>
      <c r="L5" s="50" t="s">
        <v>199</v>
      </c>
      <c r="M5" s="50" t="s">
        <v>198</v>
      </c>
      <c r="N5" s="51" t="s">
        <v>197</v>
      </c>
      <c r="O5" s="50" t="s">
        <v>3</v>
      </c>
      <c r="P5" s="50" t="s">
        <v>4</v>
      </c>
    </row>
    <row r="6" spans="2:18" x14ac:dyDescent="0.2">
      <c r="B6" s="23" t="s">
        <v>202</v>
      </c>
      <c r="C6" s="23" t="s">
        <v>203</v>
      </c>
      <c r="D6" s="23" t="s">
        <v>204</v>
      </c>
      <c r="E6" s="32">
        <v>2022</v>
      </c>
      <c r="F6" s="32" t="s">
        <v>413</v>
      </c>
      <c r="G6" s="32" t="s">
        <v>205</v>
      </c>
      <c r="H6" s="32" t="s">
        <v>153</v>
      </c>
      <c r="I6" s="32">
        <v>2018</v>
      </c>
      <c r="J6" s="32">
        <v>87</v>
      </c>
      <c r="K6" s="40">
        <v>17000000</v>
      </c>
      <c r="L6" s="40">
        <v>0</v>
      </c>
      <c r="M6" s="40">
        <v>17000000</v>
      </c>
      <c r="N6" s="34">
        <v>1</v>
      </c>
      <c r="O6" s="40">
        <v>112.151</v>
      </c>
      <c r="P6" s="40">
        <v>6.7290600000000005</v>
      </c>
    </row>
    <row r="7" spans="2:18" x14ac:dyDescent="0.2">
      <c r="B7" s="23" t="s">
        <v>37</v>
      </c>
      <c r="C7" s="23" t="s">
        <v>206</v>
      </c>
      <c r="D7" s="23" t="s">
        <v>204</v>
      </c>
      <c r="E7" s="32">
        <v>2020</v>
      </c>
      <c r="F7" s="32" t="s">
        <v>413</v>
      </c>
      <c r="G7" s="32" t="s">
        <v>205</v>
      </c>
      <c r="H7" s="32" t="s">
        <v>153</v>
      </c>
      <c r="I7" s="32">
        <v>2018</v>
      </c>
      <c r="J7" s="32">
        <v>71</v>
      </c>
      <c r="K7" s="40">
        <v>7100000</v>
      </c>
      <c r="L7" s="40">
        <v>1750697</v>
      </c>
      <c r="M7" s="40">
        <v>8850697</v>
      </c>
      <c r="N7" s="34">
        <v>0.80219670834963619</v>
      </c>
      <c r="O7" s="40">
        <v>49.863344095950858</v>
      </c>
      <c r="P7" s="40">
        <v>4.7928971540750345</v>
      </c>
    </row>
    <row r="8" spans="2:18" x14ac:dyDescent="0.2">
      <c r="B8" s="23" t="s">
        <v>37</v>
      </c>
      <c r="C8" s="23" t="s">
        <v>207</v>
      </c>
      <c r="D8" s="23" t="s">
        <v>204</v>
      </c>
      <c r="E8" s="32">
        <v>2022</v>
      </c>
      <c r="F8" s="32" t="s">
        <v>414</v>
      </c>
      <c r="G8" s="32" t="s">
        <v>205</v>
      </c>
      <c r="H8" s="32" t="s">
        <v>153</v>
      </c>
      <c r="I8" s="32">
        <v>2018</v>
      </c>
      <c r="J8" s="32">
        <v>75</v>
      </c>
      <c r="K8" s="40">
        <v>0</v>
      </c>
      <c r="L8" s="40">
        <v>20673617</v>
      </c>
      <c r="M8" s="40">
        <v>20673617</v>
      </c>
      <c r="N8" s="34">
        <v>0</v>
      </c>
      <c r="O8" s="40">
        <v>0</v>
      </c>
      <c r="P8" s="40">
        <v>0</v>
      </c>
    </row>
    <row r="9" spans="2:18" x14ac:dyDescent="0.2">
      <c r="B9" s="23" t="s">
        <v>38</v>
      </c>
      <c r="C9" s="23" t="s">
        <v>208</v>
      </c>
      <c r="D9" s="23" t="s">
        <v>204</v>
      </c>
      <c r="E9" s="32">
        <v>2022</v>
      </c>
      <c r="F9" s="32" t="s">
        <v>413</v>
      </c>
      <c r="G9" s="32" t="s">
        <v>205</v>
      </c>
      <c r="H9" s="32" t="s">
        <v>153</v>
      </c>
      <c r="I9" s="32">
        <v>2018</v>
      </c>
      <c r="J9" s="32">
        <v>75</v>
      </c>
      <c r="K9" s="40">
        <v>4200000</v>
      </c>
      <c r="L9" s="40">
        <v>3493132</v>
      </c>
      <c r="M9" s="40">
        <v>7693132</v>
      </c>
      <c r="N9" s="34">
        <v>0.54594149690919125</v>
      </c>
      <c r="O9" s="40">
        <v>60.453739777245474</v>
      </c>
      <c r="P9" s="40">
        <v>7.8560843915326037</v>
      </c>
    </row>
    <row r="10" spans="2:18" x14ac:dyDescent="0.2">
      <c r="B10" s="23" t="s">
        <v>38</v>
      </c>
      <c r="C10" s="23" t="s">
        <v>209</v>
      </c>
      <c r="D10" s="23" t="s">
        <v>204</v>
      </c>
      <c r="E10" s="32">
        <v>2022</v>
      </c>
      <c r="F10" s="32" t="s">
        <v>414</v>
      </c>
      <c r="G10" s="32" t="s">
        <v>205</v>
      </c>
      <c r="H10" s="32" t="s">
        <v>153</v>
      </c>
      <c r="I10" s="32">
        <v>2018</v>
      </c>
      <c r="J10" s="32">
        <v>75</v>
      </c>
      <c r="K10" s="40">
        <v>0</v>
      </c>
      <c r="L10" s="40">
        <v>19834756</v>
      </c>
      <c r="M10" s="40">
        <v>19834756</v>
      </c>
      <c r="N10" s="34">
        <v>0</v>
      </c>
      <c r="O10" s="40">
        <v>0</v>
      </c>
      <c r="P10" s="40">
        <v>0</v>
      </c>
    </row>
    <row r="11" spans="2:18" x14ac:dyDescent="0.2">
      <c r="B11" s="23" t="s">
        <v>38</v>
      </c>
      <c r="C11" s="23" t="s">
        <v>581</v>
      </c>
      <c r="D11" s="23" t="s">
        <v>204</v>
      </c>
      <c r="E11" s="32">
        <v>2020</v>
      </c>
      <c r="F11" s="32" t="s">
        <v>413</v>
      </c>
      <c r="G11" s="32" t="s">
        <v>205</v>
      </c>
      <c r="H11" s="32" t="s">
        <v>153</v>
      </c>
      <c r="I11" s="32">
        <v>2018</v>
      </c>
      <c r="J11" s="32">
        <v>75</v>
      </c>
      <c r="K11" s="40">
        <v>7332950</v>
      </c>
      <c r="L11" s="40">
        <v>0</v>
      </c>
      <c r="M11" s="40">
        <v>7332950</v>
      </c>
      <c r="N11" s="34">
        <v>1</v>
      </c>
      <c r="O11" s="40">
        <v>45.66</v>
      </c>
      <c r="P11" s="40">
        <v>2.7395999999999998</v>
      </c>
    </row>
    <row r="12" spans="2:18" x14ac:dyDescent="0.2">
      <c r="B12" s="23" t="s">
        <v>210</v>
      </c>
      <c r="C12" s="23" t="s">
        <v>211</v>
      </c>
      <c r="D12" s="23" t="s">
        <v>204</v>
      </c>
      <c r="E12" s="32">
        <v>2022</v>
      </c>
      <c r="F12" s="32" t="s">
        <v>413</v>
      </c>
      <c r="G12" s="32" t="s">
        <v>205</v>
      </c>
      <c r="H12" s="32" t="s">
        <v>153</v>
      </c>
      <c r="I12" s="32">
        <v>2018</v>
      </c>
      <c r="J12" s="32">
        <v>71</v>
      </c>
      <c r="K12" s="40">
        <v>0</v>
      </c>
      <c r="L12" s="40">
        <v>19721944</v>
      </c>
      <c r="M12" s="40">
        <v>19721944</v>
      </c>
      <c r="N12" s="34">
        <v>0</v>
      </c>
      <c r="O12" s="40">
        <v>0</v>
      </c>
      <c r="P12" s="40">
        <v>0</v>
      </c>
    </row>
    <row r="13" spans="2:18" x14ac:dyDescent="0.2">
      <c r="B13" s="23" t="s">
        <v>212</v>
      </c>
      <c r="C13" s="23" t="s">
        <v>213</v>
      </c>
      <c r="D13" s="23" t="s">
        <v>204</v>
      </c>
      <c r="E13" s="32">
        <v>2021</v>
      </c>
      <c r="F13" s="32" t="s">
        <v>413</v>
      </c>
      <c r="G13" s="32" t="s">
        <v>205</v>
      </c>
      <c r="H13" s="32" t="s">
        <v>153</v>
      </c>
      <c r="I13" s="32">
        <v>2018</v>
      </c>
      <c r="J13" s="32">
        <v>73</v>
      </c>
      <c r="K13" s="40">
        <v>20265698.879999999</v>
      </c>
      <c r="L13" s="40">
        <v>2004301.12</v>
      </c>
      <c r="M13" s="40">
        <v>22270000</v>
      </c>
      <c r="N13" s="34">
        <v>0.90999994970812748</v>
      </c>
      <c r="O13" s="40">
        <v>143.54612206680915</v>
      </c>
      <c r="P13" s="40">
        <v>8.6127673240085496</v>
      </c>
    </row>
    <row r="14" spans="2:18" x14ac:dyDescent="0.2">
      <c r="B14" s="23" t="s">
        <v>212</v>
      </c>
      <c r="C14" s="23" t="s">
        <v>214</v>
      </c>
      <c r="D14" s="23" t="s">
        <v>204</v>
      </c>
      <c r="E14" s="32">
        <v>2022</v>
      </c>
      <c r="F14" s="32" t="s">
        <v>413</v>
      </c>
      <c r="G14" s="32" t="s">
        <v>205</v>
      </c>
      <c r="H14" s="32" t="s">
        <v>153</v>
      </c>
      <c r="I14" s="32">
        <v>2018</v>
      </c>
      <c r="J14" s="32">
        <v>74</v>
      </c>
      <c r="K14" s="40">
        <v>5202289</v>
      </c>
      <c r="L14" s="40">
        <v>5414627</v>
      </c>
      <c r="M14" s="40">
        <v>10616916</v>
      </c>
      <c r="N14" s="34">
        <v>0.49000001507028973</v>
      </c>
      <c r="O14" s="40">
        <v>37.607697156650765</v>
      </c>
      <c r="P14" s="40">
        <v>2.8159519722709208</v>
      </c>
    </row>
    <row r="15" spans="2:18" x14ac:dyDescent="0.2">
      <c r="B15" s="23" t="s">
        <v>212</v>
      </c>
      <c r="C15" s="23" t="s">
        <v>215</v>
      </c>
      <c r="D15" s="23" t="s">
        <v>204</v>
      </c>
      <c r="E15" s="32">
        <v>2021</v>
      </c>
      <c r="F15" s="32" t="s">
        <v>413</v>
      </c>
      <c r="G15" s="32" t="s">
        <v>205</v>
      </c>
      <c r="H15" s="32" t="s">
        <v>153</v>
      </c>
      <c r="I15" s="32">
        <v>2018</v>
      </c>
      <c r="J15" s="32" t="s">
        <v>174</v>
      </c>
      <c r="K15" s="40">
        <v>4930045</v>
      </c>
      <c r="L15" s="40">
        <v>314682</v>
      </c>
      <c r="M15" s="40">
        <v>5244727</v>
      </c>
      <c r="N15" s="34">
        <v>0.94000030888166342</v>
      </c>
      <c r="O15" s="40">
        <v>40.064223164999817</v>
      </c>
      <c r="P15" s="40">
        <v>2.403853389899989</v>
      </c>
    </row>
    <row r="16" spans="2:18" x14ac:dyDescent="0.2">
      <c r="B16" s="23" t="s">
        <v>212</v>
      </c>
      <c r="C16" s="23" t="s">
        <v>216</v>
      </c>
      <c r="D16" s="23" t="s">
        <v>204</v>
      </c>
      <c r="E16" s="32">
        <v>2021</v>
      </c>
      <c r="F16" s="32" t="s">
        <v>413</v>
      </c>
      <c r="G16" s="32" t="s">
        <v>205</v>
      </c>
      <c r="H16" s="32" t="s">
        <v>153</v>
      </c>
      <c r="I16" s="32">
        <v>2018</v>
      </c>
      <c r="J16" s="32">
        <v>75</v>
      </c>
      <c r="K16" s="40">
        <v>12708635.699999999</v>
      </c>
      <c r="L16" s="40">
        <v>349781.30000000075</v>
      </c>
      <c r="M16" s="40">
        <v>13058417</v>
      </c>
      <c r="N16" s="34">
        <v>0.97321411163389859</v>
      </c>
      <c r="O16" s="40">
        <v>24.057852839589973</v>
      </c>
      <c r="P16" s="40">
        <v>1.4434711703753984</v>
      </c>
    </row>
    <row r="17" spans="2:16" x14ac:dyDescent="0.2">
      <c r="B17" s="23" t="s">
        <v>212</v>
      </c>
      <c r="C17" s="23" t="s">
        <v>217</v>
      </c>
      <c r="D17" s="23" t="s">
        <v>204</v>
      </c>
      <c r="E17" s="32">
        <v>2021</v>
      </c>
      <c r="F17" s="32" t="s">
        <v>413</v>
      </c>
      <c r="G17" s="32" t="s">
        <v>205</v>
      </c>
      <c r="H17" s="32" t="s">
        <v>153</v>
      </c>
      <c r="I17" s="32">
        <v>2018</v>
      </c>
      <c r="J17" s="32">
        <v>75</v>
      </c>
      <c r="K17" s="40">
        <v>7270692</v>
      </c>
      <c r="L17" s="40">
        <v>719083</v>
      </c>
      <c r="M17" s="40">
        <v>7989775</v>
      </c>
      <c r="N17" s="34">
        <v>0.90999959323009727</v>
      </c>
      <c r="O17" s="40">
        <v>43.069825747783888</v>
      </c>
      <c r="P17" s="40">
        <v>2.5841895448670336</v>
      </c>
    </row>
    <row r="18" spans="2:16" x14ac:dyDescent="0.2">
      <c r="B18" s="23" t="s">
        <v>212</v>
      </c>
      <c r="C18" s="23" t="s">
        <v>218</v>
      </c>
      <c r="D18" s="23" t="s">
        <v>204</v>
      </c>
      <c r="E18" s="32">
        <v>2022</v>
      </c>
      <c r="F18" s="32" t="s">
        <v>414</v>
      </c>
      <c r="G18" s="32" t="s">
        <v>205</v>
      </c>
      <c r="H18" s="32" t="s">
        <v>153</v>
      </c>
      <c r="I18" s="32">
        <v>2018</v>
      </c>
      <c r="J18" s="32">
        <v>74</v>
      </c>
      <c r="K18" s="40">
        <v>0</v>
      </c>
      <c r="L18" s="40">
        <v>5369267</v>
      </c>
      <c r="M18" s="40">
        <v>5369267</v>
      </c>
      <c r="N18" s="34">
        <v>0</v>
      </c>
      <c r="O18" s="40">
        <v>0</v>
      </c>
      <c r="P18" s="40">
        <v>0</v>
      </c>
    </row>
    <row r="19" spans="2:16" x14ac:dyDescent="0.2">
      <c r="B19" s="23" t="s">
        <v>212</v>
      </c>
      <c r="C19" s="23" t="s">
        <v>219</v>
      </c>
      <c r="D19" s="23" t="s">
        <v>204</v>
      </c>
      <c r="E19" s="32">
        <v>2022</v>
      </c>
      <c r="F19" s="32" t="s">
        <v>414</v>
      </c>
      <c r="G19" s="32" t="s">
        <v>205</v>
      </c>
      <c r="H19" s="32" t="s">
        <v>153</v>
      </c>
      <c r="I19" s="32">
        <v>2018</v>
      </c>
      <c r="J19" s="32">
        <v>74</v>
      </c>
      <c r="K19" s="40">
        <v>0</v>
      </c>
      <c r="L19" s="40">
        <v>7560882</v>
      </c>
      <c r="M19" s="40">
        <v>7560882</v>
      </c>
      <c r="N19" s="34">
        <v>0</v>
      </c>
      <c r="O19" s="40">
        <v>0</v>
      </c>
      <c r="P19" s="40">
        <v>0</v>
      </c>
    </row>
    <row r="20" spans="2:16" x14ac:dyDescent="0.2">
      <c r="B20" s="23" t="s">
        <v>220</v>
      </c>
      <c r="C20" s="23" t="s">
        <v>221</v>
      </c>
      <c r="D20" s="23" t="s">
        <v>204</v>
      </c>
      <c r="E20" s="32">
        <v>2021</v>
      </c>
      <c r="F20" s="32" t="s">
        <v>413</v>
      </c>
      <c r="G20" s="32" t="s">
        <v>205</v>
      </c>
      <c r="H20" s="32" t="s">
        <v>153</v>
      </c>
      <c r="I20" s="32">
        <v>2018</v>
      </c>
      <c r="J20" s="32">
        <v>72</v>
      </c>
      <c r="K20" s="40">
        <v>11684250</v>
      </c>
      <c r="L20" s="40">
        <v>2771550</v>
      </c>
      <c r="M20" s="40">
        <v>14455800</v>
      </c>
      <c r="N20" s="34">
        <v>0.80827418752334701</v>
      </c>
      <c r="O20" s="40">
        <v>88.399331341053411</v>
      </c>
      <c r="P20" s="40">
        <v>8.4072516757564433</v>
      </c>
    </row>
    <row r="21" spans="2:16" x14ac:dyDescent="0.2">
      <c r="B21" s="23" t="s">
        <v>39</v>
      </c>
      <c r="C21" s="23" t="s">
        <v>222</v>
      </c>
      <c r="D21" s="23" t="s">
        <v>204</v>
      </c>
      <c r="E21" s="32">
        <v>2019</v>
      </c>
      <c r="F21" s="32" t="s">
        <v>413</v>
      </c>
      <c r="G21" s="32" t="s">
        <v>205</v>
      </c>
      <c r="H21" s="32" t="s">
        <v>153</v>
      </c>
      <c r="I21" s="32">
        <v>2018</v>
      </c>
      <c r="J21" s="32">
        <v>73</v>
      </c>
      <c r="K21" s="40">
        <v>21809460</v>
      </c>
      <c r="L21" s="40">
        <v>0</v>
      </c>
      <c r="M21" s="40">
        <v>21809460</v>
      </c>
      <c r="N21" s="34">
        <v>0.94823739130434781</v>
      </c>
      <c r="O21" s="40">
        <v>118.3129068453913</v>
      </c>
      <c r="P21" s="40">
        <v>6.3691064470515375</v>
      </c>
    </row>
    <row r="22" spans="2:16" x14ac:dyDescent="0.2">
      <c r="B22" s="23" t="s">
        <v>40</v>
      </c>
      <c r="C22" s="23" t="s">
        <v>223</v>
      </c>
      <c r="D22" s="23" t="s">
        <v>204</v>
      </c>
      <c r="E22" s="32">
        <v>2020</v>
      </c>
      <c r="F22" s="32" t="s">
        <v>413</v>
      </c>
      <c r="G22" s="32" t="s">
        <v>205</v>
      </c>
      <c r="H22" s="32" t="s">
        <v>153</v>
      </c>
      <c r="I22" s="32">
        <v>2018</v>
      </c>
      <c r="J22" s="32">
        <v>89</v>
      </c>
      <c r="K22" s="40">
        <v>14992000</v>
      </c>
      <c r="L22" s="40">
        <v>0</v>
      </c>
      <c r="M22" s="40">
        <v>14992000</v>
      </c>
      <c r="N22" s="34">
        <v>0.96597938144329898</v>
      </c>
      <c r="O22" s="40">
        <v>75.297416597938152</v>
      </c>
      <c r="P22" s="40">
        <v>6.453507894971561</v>
      </c>
    </row>
    <row r="23" spans="2:16" x14ac:dyDescent="0.2">
      <c r="B23" s="23" t="s">
        <v>60</v>
      </c>
      <c r="C23" s="23" t="s">
        <v>224</v>
      </c>
      <c r="D23" s="23" t="s">
        <v>204</v>
      </c>
      <c r="E23" s="32">
        <v>2020</v>
      </c>
      <c r="F23" s="32" t="s">
        <v>413</v>
      </c>
      <c r="G23" s="32" t="s">
        <v>205</v>
      </c>
      <c r="H23" s="32" t="s">
        <v>153</v>
      </c>
      <c r="I23" s="32">
        <v>2018</v>
      </c>
      <c r="J23" s="32">
        <v>72</v>
      </c>
      <c r="K23" s="40">
        <v>8293038.8300000001</v>
      </c>
      <c r="L23" s="40">
        <v>0</v>
      </c>
      <c r="M23" s="40">
        <v>8293038.8300000001</v>
      </c>
      <c r="N23" s="34">
        <v>0.92144875888888889</v>
      </c>
      <c r="O23" s="40">
        <v>81.488505282090657</v>
      </c>
      <c r="P23" s="40">
        <v>7.2253141350120389</v>
      </c>
    </row>
    <row r="24" spans="2:16" x14ac:dyDescent="0.2">
      <c r="B24" s="23" t="s">
        <v>61</v>
      </c>
      <c r="C24" s="23" t="s">
        <v>225</v>
      </c>
      <c r="D24" s="23" t="s">
        <v>204</v>
      </c>
      <c r="E24" s="32">
        <v>2021</v>
      </c>
      <c r="F24" s="32" t="s">
        <v>413</v>
      </c>
      <c r="G24" s="32" t="s">
        <v>205</v>
      </c>
      <c r="H24" s="32" t="s">
        <v>153</v>
      </c>
      <c r="I24" s="32">
        <v>2018</v>
      </c>
      <c r="J24" s="32">
        <v>73</v>
      </c>
      <c r="K24" s="40">
        <v>8620000</v>
      </c>
      <c r="L24" s="40">
        <v>2221977</v>
      </c>
      <c r="M24" s="40">
        <v>10841977</v>
      </c>
      <c r="N24" s="34">
        <v>0.79505794930205076</v>
      </c>
      <c r="O24" s="40">
        <v>56.686041669337619</v>
      </c>
      <c r="P24" s="40">
        <v>7.1581806725447281</v>
      </c>
    </row>
    <row r="25" spans="2:16" x14ac:dyDescent="0.2">
      <c r="B25" s="23" t="s">
        <v>61</v>
      </c>
      <c r="C25" s="23" t="s">
        <v>226</v>
      </c>
      <c r="D25" s="23" t="s">
        <v>204</v>
      </c>
      <c r="E25" s="32">
        <v>2020</v>
      </c>
      <c r="F25" s="32" t="s">
        <v>413</v>
      </c>
      <c r="G25" s="32" t="s">
        <v>227</v>
      </c>
      <c r="H25" s="32" t="s">
        <v>154</v>
      </c>
      <c r="I25" s="32">
        <v>2018</v>
      </c>
      <c r="J25" s="32" t="s">
        <v>228</v>
      </c>
      <c r="K25" s="40">
        <v>21077875</v>
      </c>
      <c r="L25" s="40">
        <v>9033375</v>
      </c>
      <c r="M25" s="40">
        <v>30111250</v>
      </c>
      <c r="N25" s="34">
        <v>0.7</v>
      </c>
      <c r="O25" s="40">
        <v>99.827349999999996</v>
      </c>
      <c r="P25" s="40">
        <v>12.76558535546139</v>
      </c>
    </row>
    <row r="26" spans="2:16" x14ac:dyDescent="0.2">
      <c r="B26" s="23" t="s">
        <v>61</v>
      </c>
      <c r="C26" s="23" t="s">
        <v>229</v>
      </c>
      <c r="D26" s="23" t="s">
        <v>204</v>
      </c>
      <c r="E26" s="32">
        <v>2021</v>
      </c>
      <c r="F26" s="32" t="s">
        <v>413</v>
      </c>
      <c r="G26" s="32" t="s">
        <v>205</v>
      </c>
      <c r="H26" s="32" t="s">
        <v>153</v>
      </c>
      <c r="I26" s="32">
        <v>2018</v>
      </c>
      <c r="J26" s="32">
        <v>75</v>
      </c>
      <c r="K26" s="40">
        <v>6119786</v>
      </c>
      <c r="L26" s="40">
        <v>0</v>
      </c>
      <c r="M26" s="40">
        <v>6119786</v>
      </c>
      <c r="N26" s="34">
        <v>1</v>
      </c>
      <c r="O26" s="40">
        <v>38.67</v>
      </c>
      <c r="P26" s="40">
        <v>5.1650477884615391</v>
      </c>
    </row>
    <row r="27" spans="2:16" x14ac:dyDescent="0.2">
      <c r="B27" s="23" t="s">
        <v>61</v>
      </c>
      <c r="C27" s="23" t="s">
        <v>230</v>
      </c>
      <c r="D27" s="23" t="s">
        <v>204</v>
      </c>
      <c r="E27" s="32">
        <v>2021</v>
      </c>
      <c r="F27" s="32" t="s">
        <v>413</v>
      </c>
      <c r="G27" s="32" t="s">
        <v>205</v>
      </c>
      <c r="H27" s="32" t="s">
        <v>153</v>
      </c>
      <c r="I27" s="32">
        <v>2018</v>
      </c>
      <c r="J27" s="32">
        <v>67</v>
      </c>
      <c r="K27" s="40">
        <v>5600000</v>
      </c>
      <c r="L27" s="40">
        <v>10663866</v>
      </c>
      <c r="M27" s="40">
        <v>16263866</v>
      </c>
      <c r="N27" s="34">
        <v>0.34432157766179333</v>
      </c>
      <c r="O27" s="40">
        <v>35.502653551129853</v>
      </c>
      <c r="P27" s="40">
        <v>2.1301592130677909</v>
      </c>
    </row>
    <row r="28" spans="2:16" x14ac:dyDescent="0.2">
      <c r="B28" s="23" t="s">
        <v>61</v>
      </c>
      <c r="C28" s="23" t="s">
        <v>231</v>
      </c>
      <c r="D28" s="23" t="s">
        <v>204</v>
      </c>
      <c r="E28" s="32">
        <v>2021</v>
      </c>
      <c r="F28" s="32" t="s">
        <v>413</v>
      </c>
      <c r="G28" s="32" t="s">
        <v>205</v>
      </c>
      <c r="H28" s="32" t="s">
        <v>153</v>
      </c>
      <c r="I28" s="32">
        <v>2018</v>
      </c>
      <c r="J28" s="32">
        <v>74</v>
      </c>
      <c r="K28" s="40">
        <v>4520000</v>
      </c>
      <c r="L28" s="40">
        <v>3058631</v>
      </c>
      <c r="M28" s="40">
        <v>7578631</v>
      </c>
      <c r="N28" s="34">
        <v>0.59641378502265119</v>
      </c>
      <c r="O28" s="40">
        <v>29.71572042496857</v>
      </c>
      <c r="P28" s="40">
        <v>3.8940965830900076</v>
      </c>
    </row>
    <row r="29" spans="2:16" x14ac:dyDescent="0.2">
      <c r="B29" s="23" t="s">
        <v>61</v>
      </c>
      <c r="C29" s="23" t="s">
        <v>232</v>
      </c>
      <c r="D29" s="23" t="s">
        <v>204</v>
      </c>
      <c r="E29" s="32">
        <v>2017</v>
      </c>
      <c r="F29" s="32" t="s">
        <v>415</v>
      </c>
      <c r="G29" s="32" t="s">
        <v>205</v>
      </c>
      <c r="H29" s="32" t="s">
        <v>154</v>
      </c>
      <c r="I29" s="32">
        <v>2013</v>
      </c>
      <c r="J29" s="32" t="s">
        <v>155</v>
      </c>
      <c r="K29" s="40">
        <v>16000169</v>
      </c>
      <c r="L29" s="40">
        <v>0</v>
      </c>
      <c r="M29" s="40">
        <v>16000169</v>
      </c>
      <c r="N29" s="34">
        <v>0.97399544844559582</v>
      </c>
      <c r="O29" s="40">
        <v>252.61078433069721</v>
      </c>
      <c r="P29" s="40">
        <v>32.807086308943568</v>
      </c>
    </row>
    <row r="30" spans="2:16" x14ac:dyDescent="0.2">
      <c r="B30" s="23" t="s">
        <v>61</v>
      </c>
      <c r="C30" s="23" t="s">
        <v>233</v>
      </c>
      <c r="D30" s="23" t="s">
        <v>204</v>
      </c>
      <c r="E30" s="32">
        <v>2020</v>
      </c>
      <c r="F30" s="32" t="s">
        <v>413</v>
      </c>
      <c r="G30" s="32" t="s">
        <v>205</v>
      </c>
      <c r="H30" s="32" t="s">
        <v>153</v>
      </c>
      <c r="I30" s="32">
        <v>2018</v>
      </c>
      <c r="J30" s="32">
        <v>74</v>
      </c>
      <c r="K30" s="40">
        <v>28500000</v>
      </c>
      <c r="L30" s="40">
        <v>13864850</v>
      </c>
      <c r="M30" s="40">
        <v>42364850</v>
      </c>
      <c r="N30" s="34">
        <v>0.67272750877201259</v>
      </c>
      <c r="O30" s="40">
        <v>160.88305281383029</v>
      </c>
      <c r="P30" s="40">
        <v>20.418940783930672</v>
      </c>
    </row>
    <row r="31" spans="2:16" x14ac:dyDescent="0.2">
      <c r="B31" s="23" t="s">
        <v>61</v>
      </c>
      <c r="C31" s="23" t="s">
        <v>234</v>
      </c>
      <c r="D31" s="23" t="s">
        <v>204</v>
      </c>
      <c r="E31" s="32">
        <v>2020</v>
      </c>
      <c r="F31" s="32" t="s">
        <v>413</v>
      </c>
      <c r="G31" s="32" t="s">
        <v>205</v>
      </c>
      <c r="H31" s="32" t="s">
        <v>153</v>
      </c>
      <c r="I31" s="32">
        <v>2018</v>
      </c>
      <c r="J31" s="32">
        <v>72</v>
      </c>
      <c r="K31" s="40">
        <v>13849000</v>
      </c>
      <c r="L31" s="40">
        <v>4698000</v>
      </c>
      <c r="M31" s="40">
        <v>18547000</v>
      </c>
      <c r="N31" s="34">
        <v>0.74669757912330836</v>
      </c>
      <c r="O31" s="40">
        <v>112.72594672992938</v>
      </c>
      <c r="P31" s="40">
        <v>12.701362094196378</v>
      </c>
    </row>
    <row r="32" spans="2:16" x14ac:dyDescent="0.2">
      <c r="B32" s="23" t="s">
        <v>61</v>
      </c>
      <c r="C32" s="23" t="s">
        <v>235</v>
      </c>
      <c r="D32" s="23" t="s">
        <v>204</v>
      </c>
      <c r="E32" s="32">
        <v>2019</v>
      </c>
      <c r="F32" s="32" t="s">
        <v>413</v>
      </c>
      <c r="G32" s="32" t="s">
        <v>227</v>
      </c>
      <c r="H32" s="32" t="s">
        <v>154</v>
      </c>
      <c r="I32" s="32">
        <v>2018</v>
      </c>
      <c r="J32" s="32">
        <v>79</v>
      </c>
      <c r="K32" s="40">
        <v>15204970</v>
      </c>
      <c r="L32" s="40">
        <v>0</v>
      </c>
      <c r="M32" s="40">
        <v>15204970</v>
      </c>
      <c r="N32" s="34">
        <v>1</v>
      </c>
      <c r="O32" s="40">
        <v>31.273</v>
      </c>
      <c r="P32" s="40">
        <v>4.0127168124999999</v>
      </c>
    </row>
    <row r="33" spans="2:16" x14ac:dyDescent="0.2">
      <c r="B33" s="23" t="s">
        <v>61</v>
      </c>
      <c r="C33" s="23" t="s">
        <v>579</v>
      </c>
      <c r="D33" s="23" t="s">
        <v>204</v>
      </c>
      <c r="E33" s="32">
        <v>2019</v>
      </c>
      <c r="F33" s="32" t="s">
        <v>413</v>
      </c>
      <c r="G33" s="32" t="s">
        <v>205</v>
      </c>
      <c r="H33" s="32" t="s">
        <v>153</v>
      </c>
      <c r="I33" s="32">
        <v>2018</v>
      </c>
      <c r="J33" s="32">
        <v>75</v>
      </c>
      <c r="K33" s="40">
        <v>20781650</v>
      </c>
      <c r="L33" s="40">
        <v>0</v>
      </c>
      <c r="M33" s="40">
        <v>20781650</v>
      </c>
      <c r="N33" s="34">
        <v>1</v>
      </c>
      <c r="O33" s="40">
        <v>127.11</v>
      </c>
      <c r="P33" s="40">
        <v>14.573161499999999</v>
      </c>
    </row>
    <row r="34" spans="2:16" x14ac:dyDescent="0.2">
      <c r="B34" s="23" t="s">
        <v>61</v>
      </c>
      <c r="C34" s="23" t="s">
        <v>580</v>
      </c>
      <c r="D34" s="23" t="s">
        <v>204</v>
      </c>
      <c r="E34" s="32">
        <v>2019</v>
      </c>
      <c r="F34" s="32" t="s">
        <v>413</v>
      </c>
      <c r="G34" s="32" t="s">
        <v>205</v>
      </c>
      <c r="H34" s="32" t="s">
        <v>153</v>
      </c>
      <c r="I34" s="32">
        <v>2018</v>
      </c>
      <c r="J34" s="32">
        <v>75</v>
      </c>
      <c r="K34" s="40">
        <v>17187391</v>
      </c>
      <c r="L34" s="40">
        <v>0</v>
      </c>
      <c r="M34" s="40">
        <v>17187391</v>
      </c>
      <c r="N34" s="34">
        <v>0.99142858049311877</v>
      </c>
      <c r="O34" s="40">
        <v>102.18158664852328</v>
      </c>
      <c r="P34" s="40">
        <v>11.777862995886251</v>
      </c>
    </row>
    <row r="35" spans="2:16" x14ac:dyDescent="0.2">
      <c r="B35" s="23" t="s">
        <v>61</v>
      </c>
      <c r="C35" s="26" t="s">
        <v>236</v>
      </c>
      <c r="D35" s="23" t="s">
        <v>204</v>
      </c>
      <c r="E35" s="32">
        <v>2021</v>
      </c>
      <c r="F35" s="32" t="s">
        <v>413</v>
      </c>
      <c r="G35" s="32" t="s">
        <v>205</v>
      </c>
      <c r="H35" s="32" t="s">
        <v>153</v>
      </c>
      <c r="I35" s="32">
        <v>2018</v>
      </c>
      <c r="J35" s="32">
        <v>72</v>
      </c>
      <c r="K35" s="40">
        <v>0</v>
      </c>
      <c r="L35" s="40">
        <v>10412500</v>
      </c>
      <c r="M35" s="40">
        <v>10412500</v>
      </c>
      <c r="N35" s="34">
        <v>0</v>
      </c>
      <c r="O35" s="40">
        <v>0</v>
      </c>
      <c r="P35" s="40">
        <v>0</v>
      </c>
    </row>
    <row r="36" spans="2:16" x14ac:dyDescent="0.2">
      <c r="B36" s="23" t="s">
        <v>61</v>
      </c>
      <c r="C36" s="26" t="s">
        <v>237</v>
      </c>
      <c r="D36" s="23" t="s">
        <v>204</v>
      </c>
      <c r="E36" s="32">
        <v>2022</v>
      </c>
      <c r="F36" s="32" t="s">
        <v>414</v>
      </c>
      <c r="G36" s="32" t="s">
        <v>205</v>
      </c>
      <c r="H36" s="32" t="s">
        <v>153</v>
      </c>
      <c r="I36" s="32">
        <v>2018</v>
      </c>
      <c r="J36" s="32" t="s">
        <v>238</v>
      </c>
      <c r="K36" s="40">
        <v>0</v>
      </c>
      <c r="L36" s="40">
        <v>17812031</v>
      </c>
      <c r="M36" s="40">
        <v>17812031</v>
      </c>
      <c r="N36" s="34">
        <v>0</v>
      </c>
      <c r="O36" s="40">
        <v>0</v>
      </c>
      <c r="P36" s="40">
        <v>0</v>
      </c>
    </row>
    <row r="37" spans="2:16" x14ac:dyDescent="0.2">
      <c r="B37" s="23" t="s">
        <v>62</v>
      </c>
      <c r="C37" s="26" t="s">
        <v>239</v>
      </c>
      <c r="D37" s="23" t="s">
        <v>204</v>
      </c>
      <c r="E37" s="32">
        <v>2019</v>
      </c>
      <c r="F37" s="32" t="s">
        <v>416</v>
      </c>
      <c r="G37" s="32" t="s">
        <v>227</v>
      </c>
      <c r="H37" s="32" t="s">
        <v>154</v>
      </c>
      <c r="I37" s="32">
        <v>2018</v>
      </c>
      <c r="J37" s="32">
        <v>80</v>
      </c>
      <c r="K37" s="40">
        <v>25075294</v>
      </c>
      <c r="L37" s="40">
        <v>0</v>
      </c>
      <c r="M37" s="40">
        <v>25075294</v>
      </c>
      <c r="N37" s="34">
        <v>0.98500004910211869</v>
      </c>
      <c r="O37" s="40">
        <v>95.895664780385871</v>
      </c>
      <c r="P37" s="40">
        <v>12.450187433806819</v>
      </c>
    </row>
    <row r="38" spans="2:16" x14ac:dyDescent="0.2">
      <c r="B38" s="23" t="s">
        <v>62</v>
      </c>
      <c r="C38" s="26" t="s">
        <v>240</v>
      </c>
      <c r="D38" s="23" t="s">
        <v>204</v>
      </c>
      <c r="E38" s="32">
        <v>2021</v>
      </c>
      <c r="F38" s="32" t="s">
        <v>413</v>
      </c>
      <c r="G38" s="32" t="s">
        <v>205</v>
      </c>
      <c r="H38" s="32" t="s">
        <v>153</v>
      </c>
      <c r="I38" s="32">
        <v>2018</v>
      </c>
      <c r="J38" s="32">
        <v>67</v>
      </c>
      <c r="K38" s="40">
        <v>8889542</v>
      </c>
      <c r="L38" s="40">
        <v>8950000</v>
      </c>
      <c r="M38" s="40">
        <v>17839542</v>
      </c>
      <c r="N38" s="34">
        <v>0.49830550582520561</v>
      </c>
      <c r="O38" s="40">
        <v>894.45838295624401</v>
      </c>
      <c r="P38" s="40">
        <v>6.6728406619077667</v>
      </c>
    </row>
    <row r="39" spans="2:16" x14ac:dyDescent="0.2">
      <c r="B39" s="23" t="s">
        <v>62</v>
      </c>
      <c r="C39" s="26" t="s">
        <v>241</v>
      </c>
      <c r="D39" s="23" t="s">
        <v>204</v>
      </c>
      <c r="E39" s="32">
        <v>2019</v>
      </c>
      <c r="F39" s="32" t="s">
        <v>413</v>
      </c>
      <c r="G39" s="32" t="s">
        <v>227</v>
      </c>
      <c r="H39" s="32" t="s">
        <v>154</v>
      </c>
      <c r="I39" s="32">
        <v>2018</v>
      </c>
      <c r="J39" s="32">
        <v>79</v>
      </c>
      <c r="K39" s="40">
        <v>16204653</v>
      </c>
      <c r="L39" s="40">
        <v>0</v>
      </c>
      <c r="M39" s="40">
        <v>16204653</v>
      </c>
      <c r="N39" s="34">
        <v>0.99142862387005004</v>
      </c>
      <c r="O39" s="40">
        <v>58.334668799889869</v>
      </c>
      <c r="P39" s="40">
        <v>7.5898171139800086</v>
      </c>
    </row>
    <row r="40" spans="2:16" x14ac:dyDescent="0.2">
      <c r="B40" s="23" t="s">
        <v>62</v>
      </c>
      <c r="C40" s="26" t="s">
        <v>242</v>
      </c>
      <c r="D40" s="23" t="s">
        <v>204</v>
      </c>
      <c r="E40" s="32">
        <v>2020</v>
      </c>
      <c r="F40" s="32" t="s">
        <v>413</v>
      </c>
      <c r="G40" s="32" t="s">
        <v>227</v>
      </c>
      <c r="H40" s="32" t="s">
        <v>154</v>
      </c>
      <c r="I40" s="32">
        <v>2018</v>
      </c>
      <c r="J40" s="32" t="s">
        <v>157</v>
      </c>
      <c r="K40" s="40">
        <v>17658576</v>
      </c>
      <c r="L40" s="40">
        <v>11772383</v>
      </c>
      <c r="M40" s="40">
        <v>29430959</v>
      </c>
      <c r="N40" s="34">
        <v>0.60000002038669553</v>
      </c>
      <c r="O40" s="40">
        <v>81.7035027761073</v>
      </c>
      <c r="P40" s="40">
        <v>10.430152578423732</v>
      </c>
    </row>
    <row r="41" spans="2:16" x14ac:dyDescent="0.2">
      <c r="B41" s="23" t="s">
        <v>62</v>
      </c>
      <c r="C41" s="26" t="s">
        <v>243</v>
      </c>
      <c r="D41" s="23" t="s">
        <v>204</v>
      </c>
      <c r="E41" s="32">
        <v>2019</v>
      </c>
      <c r="F41" s="32" t="s">
        <v>416</v>
      </c>
      <c r="G41" s="32" t="s">
        <v>205</v>
      </c>
      <c r="H41" s="32" t="s">
        <v>153</v>
      </c>
      <c r="I41" s="32">
        <v>2018</v>
      </c>
      <c r="J41" s="32" t="s">
        <v>158</v>
      </c>
      <c r="K41" s="40">
        <v>9048546</v>
      </c>
      <c r="L41" s="40">
        <v>0</v>
      </c>
      <c r="M41" s="40">
        <v>9048546</v>
      </c>
      <c r="N41" s="34">
        <v>0.97600012943517722</v>
      </c>
      <c r="O41" s="40">
        <v>45.629470051288685</v>
      </c>
      <c r="P41" s="40">
        <v>5.8760491406176154</v>
      </c>
    </row>
    <row r="42" spans="2:16" x14ac:dyDescent="0.2">
      <c r="B42" s="23" t="s">
        <v>62</v>
      </c>
      <c r="C42" s="26" t="s">
        <v>244</v>
      </c>
      <c r="D42" s="23" t="s">
        <v>204</v>
      </c>
      <c r="E42" s="32">
        <v>2020</v>
      </c>
      <c r="F42" s="32" t="s">
        <v>413</v>
      </c>
      <c r="G42" s="32" t="s">
        <v>205</v>
      </c>
      <c r="H42" s="32" t="s">
        <v>153</v>
      </c>
      <c r="I42" s="32">
        <v>2018</v>
      </c>
      <c r="J42" s="32" t="s">
        <v>162</v>
      </c>
      <c r="K42" s="40">
        <v>23952290</v>
      </c>
      <c r="L42" s="40">
        <v>2661365</v>
      </c>
      <c r="M42" s="40">
        <v>26613655</v>
      </c>
      <c r="N42" s="34">
        <v>0.90000001878734803</v>
      </c>
      <c r="O42" s="40">
        <v>154.59930322723429</v>
      </c>
      <c r="P42" s="40">
        <v>17.818238485002475</v>
      </c>
    </row>
    <row r="43" spans="2:16" x14ac:dyDescent="0.2">
      <c r="B43" s="23" t="s">
        <v>62</v>
      </c>
      <c r="C43" s="26" t="s">
        <v>245</v>
      </c>
      <c r="D43" s="23" t="s">
        <v>204</v>
      </c>
      <c r="E43" s="32">
        <v>2019</v>
      </c>
      <c r="F43" s="32" t="s">
        <v>416</v>
      </c>
      <c r="G43" s="32" t="s">
        <v>227</v>
      </c>
      <c r="H43" s="32" t="s">
        <v>154</v>
      </c>
      <c r="I43" s="32">
        <v>2018</v>
      </c>
      <c r="J43" s="32" t="s">
        <v>161</v>
      </c>
      <c r="K43" s="40">
        <v>22455194</v>
      </c>
      <c r="L43" s="40">
        <v>0</v>
      </c>
      <c r="M43" s="40">
        <v>22455194</v>
      </c>
      <c r="N43" s="34">
        <v>0.98500005483141528</v>
      </c>
      <c r="O43" s="40">
        <v>90.561890041255154</v>
      </c>
      <c r="P43" s="40">
        <v>11.618877248152041</v>
      </c>
    </row>
    <row r="44" spans="2:16" x14ac:dyDescent="0.2">
      <c r="B44" s="23" t="s">
        <v>62</v>
      </c>
      <c r="C44" s="26" t="s">
        <v>246</v>
      </c>
      <c r="D44" s="23" t="s">
        <v>204</v>
      </c>
      <c r="E44" s="32">
        <v>2017</v>
      </c>
      <c r="F44" s="32" t="s">
        <v>415</v>
      </c>
      <c r="G44" s="32" t="s">
        <v>205</v>
      </c>
      <c r="H44" s="32" t="s">
        <v>154</v>
      </c>
      <c r="I44" s="32">
        <v>2013</v>
      </c>
      <c r="J44" s="32" t="s">
        <v>160</v>
      </c>
      <c r="K44" s="40">
        <v>9423665</v>
      </c>
      <c r="L44" s="40">
        <v>0</v>
      </c>
      <c r="M44" s="40">
        <v>9423665</v>
      </c>
      <c r="N44" s="34">
        <v>0.97766002697375243</v>
      </c>
      <c r="O44" s="40">
        <v>141.57348201602863</v>
      </c>
      <c r="P44" s="40">
        <v>18.350971779888013</v>
      </c>
    </row>
    <row r="45" spans="2:16" x14ac:dyDescent="0.2">
      <c r="B45" s="23" t="s">
        <v>62</v>
      </c>
      <c r="C45" s="26" t="s">
        <v>247</v>
      </c>
      <c r="D45" s="23" t="s">
        <v>204</v>
      </c>
      <c r="E45" s="32">
        <v>2017</v>
      </c>
      <c r="F45" s="32" t="s">
        <v>415</v>
      </c>
      <c r="G45" s="32" t="s">
        <v>205</v>
      </c>
      <c r="H45" s="32" t="s">
        <v>154</v>
      </c>
      <c r="I45" s="32">
        <v>2013</v>
      </c>
      <c r="J45" s="32" t="s">
        <v>248</v>
      </c>
      <c r="K45" s="40">
        <v>13938419</v>
      </c>
      <c r="L45" s="40">
        <v>0</v>
      </c>
      <c r="M45" s="40">
        <v>13938419</v>
      </c>
      <c r="N45" s="34">
        <v>0.98075000000000001</v>
      </c>
      <c r="O45" s="40">
        <v>218.22099415000002</v>
      </c>
      <c r="P45" s="40">
        <v>28.673708968082174</v>
      </c>
    </row>
    <row r="46" spans="2:16" x14ac:dyDescent="0.2">
      <c r="B46" s="23" t="s">
        <v>62</v>
      </c>
      <c r="C46" s="26" t="s">
        <v>249</v>
      </c>
      <c r="D46" s="23" t="s">
        <v>204</v>
      </c>
      <c r="E46" s="32">
        <v>2019</v>
      </c>
      <c r="F46" s="32" t="s">
        <v>413</v>
      </c>
      <c r="G46" s="32" t="s">
        <v>227</v>
      </c>
      <c r="H46" s="32" t="s">
        <v>154</v>
      </c>
      <c r="I46" s="32">
        <v>2018</v>
      </c>
      <c r="J46" s="32" t="s">
        <v>163</v>
      </c>
      <c r="K46" s="40">
        <v>12606526</v>
      </c>
      <c r="L46" s="40">
        <v>0</v>
      </c>
      <c r="M46" s="40">
        <v>12606526</v>
      </c>
      <c r="N46" s="34">
        <v>0.98000015547505404</v>
      </c>
      <c r="O46" s="40">
        <v>74.272251783143389</v>
      </c>
      <c r="P46" s="40">
        <v>9.445158444630831</v>
      </c>
    </row>
    <row r="47" spans="2:16" x14ac:dyDescent="0.2">
      <c r="B47" s="23" t="s">
        <v>62</v>
      </c>
      <c r="C47" s="26" t="s">
        <v>250</v>
      </c>
      <c r="D47" s="23" t="s">
        <v>204</v>
      </c>
      <c r="E47" s="32">
        <v>2019</v>
      </c>
      <c r="F47" s="32" t="s">
        <v>413</v>
      </c>
      <c r="G47" s="32" t="s">
        <v>227</v>
      </c>
      <c r="H47" s="32" t="s">
        <v>154</v>
      </c>
      <c r="I47" s="32">
        <v>2018</v>
      </c>
      <c r="J47" s="32">
        <v>85</v>
      </c>
      <c r="K47" s="40">
        <v>7998761</v>
      </c>
      <c r="L47" s="40">
        <v>0</v>
      </c>
      <c r="M47" s="40">
        <v>7998761</v>
      </c>
      <c r="N47" s="34">
        <v>0.98000012251899049</v>
      </c>
      <c r="O47" s="40">
        <v>15.295351912215144</v>
      </c>
      <c r="P47" s="40">
        <v>2.0921134034968327</v>
      </c>
    </row>
    <row r="48" spans="2:16" x14ac:dyDescent="0.2">
      <c r="B48" s="23" t="s">
        <v>62</v>
      </c>
      <c r="C48" s="26" t="s">
        <v>251</v>
      </c>
      <c r="D48" s="23" t="s">
        <v>204</v>
      </c>
      <c r="E48" s="32">
        <v>2019</v>
      </c>
      <c r="F48" s="32" t="s">
        <v>413</v>
      </c>
      <c r="G48" s="32" t="s">
        <v>227</v>
      </c>
      <c r="H48" s="32" t="s">
        <v>154</v>
      </c>
      <c r="I48" s="32">
        <v>2018</v>
      </c>
      <c r="J48" s="32">
        <v>80</v>
      </c>
      <c r="K48" s="40">
        <v>5942722</v>
      </c>
      <c r="L48" s="40">
        <v>0</v>
      </c>
      <c r="M48" s="40">
        <v>5942722</v>
      </c>
      <c r="N48" s="34">
        <v>0.98000032981530338</v>
      </c>
      <c r="O48" s="40">
        <v>22.971207730870713</v>
      </c>
      <c r="P48" s="40">
        <v>2.997356177346707</v>
      </c>
    </row>
    <row r="49" spans="2:16" x14ac:dyDescent="0.2">
      <c r="B49" s="23" t="s">
        <v>62</v>
      </c>
      <c r="C49" s="26" t="s">
        <v>252</v>
      </c>
      <c r="D49" s="23" t="s">
        <v>204</v>
      </c>
      <c r="E49" s="32">
        <v>2021</v>
      </c>
      <c r="F49" s="32" t="s">
        <v>413</v>
      </c>
      <c r="G49" s="32" t="s">
        <v>205</v>
      </c>
      <c r="H49" s="32" t="s">
        <v>153</v>
      </c>
      <c r="I49" s="32">
        <v>2018</v>
      </c>
      <c r="J49" s="32" t="s">
        <v>156</v>
      </c>
      <c r="K49" s="40">
        <v>14366000</v>
      </c>
      <c r="L49" s="40">
        <v>14400000</v>
      </c>
      <c r="M49" s="40">
        <v>28766000</v>
      </c>
      <c r="N49" s="34">
        <v>0.49940902454286312</v>
      </c>
      <c r="O49" s="40">
        <v>91.255512827643742</v>
      </c>
      <c r="P49" s="40">
        <v>5.4753307696586253</v>
      </c>
    </row>
    <row r="50" spans="2:16" x14ac:dyDescent="0.2">
      <c r="B50" s="23" t="s">
        <v>62</v>
      </c>
      <c r="C50" s="26" t="s">
        <v>253</v>
      </c>
      <c r="D50" s="23" t="s">
        <v>204</v>
      </c>
      <c r="E50" s="32">
        <v>2021</v>
      </c>
      <c r="F50" s="32" t="s">
        <v>413</v>
      </c>
      <c r="G50" s="32" t="s">
        <v>205</v>
      </c>
      <c r="H50" s="32" t="s">
        <v>153</v>
      </c>
      <c r="I50" s="32">
        <v>2018</v>
      </c>
      <c r="J50" s="32" t="s">
        <v>159</v>
      </c>
      <c r="K50" s="40">
        <v>12045000</v>
      </c>
      <c r="L50" s="40">
        <v>5161957</v>
      </c>
      <c r="M50" s="40">
        <v>17206957</v>
      </c>
      <c r="N50" s="34">
        <v>0.70000756089528204</v>
      </c>
      <c r="O50" s="40">
        <v>69.91045511417272</v>
      </c>
      <c r="P50" s="40">
        <v>8.929010070248534</v>
      </c>
    </row>
    <row r="51" spans="2:16" x14ac:dyDescent="0.2">
      <c r="B51" s="23" t="s">
        <v>62</v>
      </c>
      <c r="C51" s="26" t="s">
        <v>254</v>
      </c>
      <c r="D51" s="23" t="s">
        <v>204</v>
      </c>
      <c r="E51" s="32">
        <v>2021</v>
      </c>
      <c r="F51" s="32" t="s">
        <v>413</v>
      </c>
      <c r="G51" s="32" t="s">
        <v>205</v>
      </c>
      <c r="H51" s="32" t="s">
        <v>153</v>
      </c>
      <c r="I51" s="32">
        <v>2018</v>
      </c>
      <c r="J51" s="32" t="s">
        <v>159</v>
      </c>
      <c r="K51" s="40">
        <v>2456000</v>
      </c>
      <c r="L51" s="40">
        <v>9824000</v>
      </c>
      <c r="M51" s="40">
        <v>12280000</v>
      </c>
      <c r="N51" s="34">
        <v>0.2</v>
      </c>
      <c r="O51" s="40">
        <v>14.540400000000002</v>
      </c>
      <c r="P51" s="40">
        <v>1.940067248932039</v>
      </c>
    </row>
    <row r="52" spans="2:16" x14ac:dyDescent="0.2">
      <c r="B52" s="23" t="s">
        <v>62</v>
      </c>
      <c r="C52" s="26" t="s">
        <v>255</v>
      </c>
      <c r="D52" s="23" t="s">
        <v>204</v>
      </c>
      <c r="E52" s="32">
        <v>2021</v>
      </c>
      <c r="F52" s="32" t="s">
        <v>413</v>
      </c>
      <c r="G52" s="32" t="s">
        <v>205</v>
      </c>
      <c r="H52" s="32" t="s">
        <v>153</v>
      </c>
      <c r="I52" s="32">
        <v>2018</v>
      </c>
      <c r="J52" s="32" t="s">
        <v>256</v>
      </c>
      <c r="K52" s="40">
        <v>5086138.2</v>
      </c>
      <c r="L52" s="40">
        <v>11867655.800000001</v>
      </c>
      <c r="M52" s="40">
        <v>16953794</v>
      </c>
      <c r="N52" s="34">
        <v>0.3</v>
      </c>
      <c r="O52" s="40">
        <v>24.679410000000004</v>
      </c>
      <c r="P52" s="40">
        <v>1.4807646000000001</v>
      </c>
    </row>
    <row r="53" spans="2:16" x14ac:dyDescent="0.2">
      <c r="B53" s="23" t="s">
        <v>62</v>
      </c>
      <c r="C53" s="26" t="s">
        <v>257</v>
      </c>
      <c r="D53" s="23" t="s">
        <v>204</v>
      </c>
      <c r="E53" s="32">
        <v>2021</v>
      </c>
      <c r="F53" s="32" t="s">
        <v>413</v>
      </c>
      <c r="G53" s="32" t="s">
        <v>205</v>
      </c>
      <c r="H53" s="32" t="s">
        <v>153</v>
      </c>
      <c r="I53" s="32">
        <v>2018</v>
      </c>
      <c r="J53" s="32">
        <v>75</v>
      </c>
      <c r="K53" s="40">
        <v>5450200</v>
      </c>
      <c r="L53" s="40">
        <v>1362550</v>
      </c>
      <c r="M53" s="40">
        <v>6812750</v>
      </c>
      <c r="N53" s="34">
        <v>0.8</v>
      </c>
      <c r="O53" s="40">
        <v>31.475999999999999</v>
      </c>
      <c r="P53" s="40">
        <v>4.3552094037735847</v>
      </c>
    </row>
    <row r="54" spans="2:16" x14ac:dyDescent="0.2">
      <c r="B54" s="23" t="s">
        <v>62</v>
      </c>
      <c r="C54" s="26" t="s">
        <v>258</v>
      </c>
      <c r="D54" s="23" t="s">
        <v>204</v>
      </c>
      <c r="E54" s="32">
        <v>2021</v>
      </c>
      <c r="F54" s="32" t="s">
        <v>413</v>
      </c>
      <c r="G54" s="32" t="s">
        <v>205</v>
      </c>
      <c r="H54" s="32" t="s">
        <v>153</v>
      </c>
      <c r="I54" s="32">
        <v>2018</v>
      </c>
      <c r="J54" s="32">
        <v>73</v>
      </c>
      <c r="K54" s="40">
        <v>23576714</v>
      </c>
      <c r="L54" s="40">
        <v>15717812</v>
      </c>
      <c r="M54" s="40">
        <v>39294526</v>
      </c>
      <c r="N54" s="34">
        <v>0.59999995928186023</v>
      </c>
      <c r="O54" s="40">
        <v>141.46379039976205</v>
      </c>
      <c r="P54" s="40">
        <v>16.394528027181511</v>
      </c>
    </row>
    <row r="55" spans="2:16" x14ac:dyDescent="0.2">
      <c r="B55" s="23" t="s">
        <v>62</v>
      </c>
      <c r="C55" s="26" t="s">
        <v>259</v>
      </c>
      <c r="D55" s="23" t="s">
        <v>204</v>
      </c>
      <c r="E55" s="32">
        <v>2019</v>
      </c>
      <c r="F55" s="32" t="s">
        <v>413</v>
      </c>
      <c r="G55" s="32" t="s">
        <v>205</v>
      </c>
      <c r="H55" s="32" t="s">
        <v>153</v>
      </c>
      <c r="I55" s="32">
        <v>2018</v>
      </c>
      <c r="J55" s="32">
        <v>75</v>
      </c>
      <c r="K55" s="40">
        <v>23470700</v>
      </c>
      <c r="L55" s="40">
        <v>0</v>
      </c>
      <c r="M55" s="40">
        <v>23470700</v>
      </c>
      <c r="N55" s="34">
        <v>1</v>
      </c>
      <c r="O55" s="40">
        <v>1795</v>
      </c>
      <c r="P55" s="40">
        <v>14.982343235294119</v>
      </c>
    </row>
    <row r="56" spans="2:16" x14ac:dyDescent="0.2">
      <c r="B56" s="23" t="s">
        <v>62</v>
      </c>
      <c r="C56" s="26" t="s">
        <v>260</v>
      </c>
      <c r="D56" s="23" t="s">
        <v>204</v>
      </c>
      <c r="E56" s="32">
        <v>2021</v>
      </c>
      <c r="F56" s="32" t="s">
        <v>413</v>
      </c>
      <c r="G56" s="32" t="s">
        <v>205</v>
      </c>
      <c r="H56" s="32" t="s">
        <v>153</v>
      </c>
      <c r="I56" s="32">
        <v>2018</v>
      </c>
      <c r="J56" s="32">
        <v>67</v>
      </c>
      <c r="K56" s="40">
        <v>9084613</v>
      </c>
      <c r="L56" s="40">
        <v>3930000</v>
      </c>
      <c r="M56" s="40">
        <v>13014613</v>
      </c>
      <c r="N56" s="34">
        <v>0.69803174324123196</v>
      </c>
      <c r="O56" s="40">
        <v>66.996388684550197</v>
      </c>
      <c r="P56" s="40">
        <v>4.0197833210730121</v>
      </c>
    </row>
    <row r="57" spans="2:16" x14ac:dyDescent="0.2">
      <c r="B57" s="23" t="s">
        <v>62</v>
      </c>
      <c r="C57" s="26" t="s">
        <v>261</v>
      </c>
      <c r="D57" s="23" t="s">
        <v>204</v>
      </c>
      <c r="E57" s="32">
        <v>2022</v>
      </c>
      <c r="F57" s="32" t="s">
        <v>414</v>
      </c>
      <c r="G57" s="32" t="s">
        <v>205</v>
      </c>
      <c r="H57" s="32" t="s">
        <v>153</v>
      </c>
      <c r="I57" s="32">
        <v>2018</v>
      </c>
      <c r="J57" s="32" t="s">
        <v>262</v>
      </c>
      <c r="K57" s="40">
        <v>2094886</v>
      </c>
      <c r="L57" s="40">
        <v>18927000</v>
      </c>
      <c r="M57" s="40">
        <v>21021886</v>
      </c>
      <c r="N57" s="34">
        <v>9.965261917983953E-2</v>
      </c>
      <c r="O57" s="40">
        <v>15.717111444425111</v>
      </c>
      <c r="P57" s="40">
        <v>0.9430266866655066</v>
      </c>
    </row>
    <row r="58" spans="2:16" x14ac:dyDescent="0.2">
      <c r="B58" s="23" t="s">
        <v>63</v>
      </c>
      <c r="C58" s="26" t="s">
        <v>263</v>
      </c>
      <c r="D58" s="23" t="s">
        <v>204</v>
      </c>
      <c r="E58" s="32">
        <v>2016</v>
      </c>
      <c r="F58" s="32" t="s">
        <v>415</v>
      </c>
      <c r="G58" s="32" t="s">
        <v>205</v>
      </c>
      <c r="H58" s="32" t="s">
        <v>154</v>
      </c>
      <c r="I58" s="32">
        <v>2013</v>
      </c>
      <c r="J58" s="32">
        <v>109</v>
      </c>
      <c r="K58" s="40">
        <v>14873715.880000001</v>
      </c>
      <c r="L58" s="40">
        <v>0</v>
      </c>
      <c r="M58" s="40">
        <v>14873715.880000001</v>
      </c>
      <c r="N58" s="34">
        <v>0.87102084323240059</v>
      </c>
      <c r="O58" s="40">
        <v>439.08509115682608</v>
      </c>
      <c r="P58" s="40">
        <v>25.224759489396014</v>
      </c>
    </row>
    <row r="59" spans="2:16" x14ac:dyDescent="0.2">
      <c r="B59" s="23" t="s">
        <v>63</v>
      </c>
      <c r="C59" s="26" t="s">
        <v>264</v>
      </c>
      <c r="D59" s="23" t="s">
        <v>204</v>
      </c>
      <c r="E59" s="32">
        <v>2016</v>
      </c>
      <c r="F59" s="32" t="s">
        <v>415</v>
      </c>
      <c r="G59" s="32" t="s">
        <v>205</v>
      </c>
      <c r="H59" s="32" t="s">
        <v>154</v>
      </c>
      <c r="I59" s="32">
        <v>2013</v>
      </c>
      <c r="J59" s="32">
        <v>116</v>
      </c>
      <c r="K59" s="40">
        <v>14072816.939999999</v>
      </c>
      <c r="L59" s="40">
        <v>0</v>
      </c>
      <c r="M59" s="40">
        <v>14072816.939999999</v>
      </c>
      <c r="N59" s="34">
        <v>0.87102084404503144</v>
      </c>
      <c r="O59" s="40">
        <v>306.2457026411688</v>
      </c>
      <c r="P59" s="40">
        <v>17.547878761338968</v>
      </c>
    </row>
    <row r="60" spans="2:16" x14ac:dyDescent="0.2">
      <c r="B60" s="23" t="s">
        <v>265</v>
      </c>
      <c r="C60" s="26" t="s">
        <v>266</v>
      </c>
      <c r="D60" s="23" t="s">
        <v>204</v>
      </c>
      <c r="E60" s="32">
        <v>2019</v>
      </c>
      <c r="F60" s="32" t="s">
        <v>413</v>
      </c>
      <c r="G60" s="32" t="s">
        <v>227</v>
      </c>
      <c r="H60" s="32" t="s">
        <v>154</v>
      </c>
      <c r="I60" s="32">
        <v>2018</v>
      </c>
      <c r="J60" s="32">
        <v>93</v>
      </c>
      <c r="K60" s="40">
        <v>22500000</v>
      </c>
      <c r="L60" s="40">
        <v>0</v>
      </c>
      <c r="M60" s="40">
        <v>22500000</v>
      </c>
      <c r="N60" s="34">
        <v>0.9</v>
      </c>
      <c r="O60" s="40">
        <v>67.636800000000008</v>
      </c>
      <c r="P60" s="40">
        <v>9.9472286985365859</v>
      </c>
    </row>
    <row r="61" spans="2:16" x14ac:dyDescent="0.2">
      <c r="B61" s="23" t="s">
        <v>64</v>
      </c>
      <c r="C61" s="26" t="s">
        <v>267</v>
      </c>
      <c r="D61" s="23" t="s">
        <v>204</v>
      </c>
      <c r="E61" s="32">
        <v>2017</v>
      </c>
      <c r="F61" s="32" t="s">
        <v>417</v>
      </c>
      <c r="G61" s="32" t="s">
        <v>205</v>
      </c>
      <c r="H61" s="32" t="s">
        <v>154</v>
      </c>
      <c r="I61" s="32">
        <v>2013</v>
      </c>
      <c r="J61" s="32">
        <v>95</v>
      </c>
      <c r="K61" s="40">
        <v>4433337</v>
      </c>
      <c r="L61" s="40">
        <v>0</v>
      </c>
      <c r="M61" s="40">
        <v>4433337</v>
      </c>
      <c r="N61" s="34">
        <v>0.63333385714285717</v>
      </c>
      <c r="O61" s="40">
        <v>153.90012728571429</v>
      </c>
      <c r="P61" s="40">
        <v>9.2340076371428577</v>
      </c>
    </row>
    <row r="62" spans="2:16" x14ac:dyDescent="0.2">
      <c r="B62" s="23" t="s">
        <v>41</v>
      </c>
      <c r="C62" s="26" t="s">
        <v>268</v>
      </c>
      <c r="D62" s="23" t="s">
        <v>204</v>
      </c>
      <c r="E62" s="32">
        <v>2016</v>
      </c>
      <c r="F62" s="32" t="s">
        <v>415</v>
      </c>
      <c r="G62" s="32" t="s">
        <v>205</v>
      </c>
      <c r="H62" s="32" t="s">
        <v>153</v>
      </c>
      <c r="I62" s="32">
        <v>2013</v>
      </c>
      <c r="J62" s="32">
        <v>88</v>
      </c>
      <c r="K62" s="40">
        <v>21980420.369999997</v>
      </c>
      <c r="L62" s="40">
        <v>0</v>
      </c>
      <c r="M62" s="40">
        <v>21980420.369999997</v>
      </c>
      <c r="N62" s="34">
        <v>0.88467445467025951</v>
      </c>
      <c r="O62" s="40">
        <v>719.33941518584402</v>
      </c>
      <c r="P62" s="40">
        <v>28.296238895117387</v>
      </c>
    </row>
    <row r="63" spans="2:16" x14ac:dyDescent="0.2">
      <c r="B63" s="23" t="s">
        <v>269</v>
      </c>
      <c r="C63" s="26" t="s">
        <v>270</v>
      </c>
      <c r="D63" s="23" t="s">
        <v>204</v>
      </c>
      <c r="E63" s="32">
        <v>2021</v>
      </c>
      <c r="F63" s="32" t="s">
        <v>413</v>
      </c>
      <c r="G63" s="32" t="s">
        <v>205</v>
      </c>
      <c r="H63" s="32" t="s">
        <v>153</v>
      </c>
      <c r="I63" s="32">
        <v>2018</v>
      </c>
      <c r="J63" s="32">
        <v>86</v>
      </c>
      <c r="K63" s="40">
        <v>3800000</v>
      </c>
      <c r="L63" s="40">
        <v>0</v>
      </c>
      <c r="M63" s="40">
        <v>3800000</v>
      </c>
      <c r="N63" s="34">
        <v>0.95</v>
      </c>
      <c r="O63" s="40">
        <v>18.456409999999998</v>
      </c>
      <c r="P63" s="40">
        <v>1.9656076650000001</v>
      </c>
    </row>
    <row r="64" spans="2:16" x14ac:dyDescent="0.2">
      <c r="B64" s="23" t="s">
        <v>42</v>
      </c>
      <c r="C64" s="26" t="s">
        <v>271</v>
      </c>
      <c r="D64" s="23" t="s">
        <v>204</v>
      </c>
      <c r="E64" s="32">
        <v>2018</v>
      </c>
      <c r="F64" s="32" t="s">
        <v>417</v>
      </c>
      <c r="G64" s="32" t="s">
        <v>205</v>
      </c>
      <c r="H64" s="32" t="s">
        <v>154</v>
      </c>
      <c r="I64" s="32">
        <v>2013</v>
      </c>
      <c r="J64" s="32">
        <v>102</v>
      </c>
      <c r="K64" s="40">
        <v>41142858</v>
      </c>
      <c r="L64" s="40">
        <v>0</v>
      </c>
      <c r="M64" s="40">
        <v>41142858</v>
      </c>
      <c r="N64" s="34">
        <v>0.91428573333333329</v>
      </c>
      <c r="O64" s="40">
        <v>969.19042019146661</v>
      </c>
      <c r="P64" s="40">
        <v>35.884582013418225</v>
      </c>
    </row>
    <row r="65" spans="2:16" ht="28.5" x14ac:dyDescent="0.2">
      <c r="B65" s="23" t="s">
        <v>65</v>
      </c>
      <c r="C65" s="26" t="s">
        <v>272</v>
      </c>
      <c r="D65" s="23" t="s">
        <v>204</v>
      </c>
      <c r="E65" s="32">
        <v>2020</v>
      </c>
      <c r="F65" s="32" t="s">
        <v>413</v>
      </c>
      <c r="G65" s="32" t="s">
        <v>205</v>
      </c>
      <c r="H65" s="32" t="s">
        <v>153</v>
      </c>
      <c r="I65" s="32">
        <v>2018</v>
      </c>
      <c r="J65" s="32">
        <v>73</v>
      </c>
      <c r="K65" s="40">
        <v>25001410.210000001</v>
      </c>
      <c r="L65" s="40">
        <v>1998589.7899999991</v>
      </c>
      <c r="M65" s="40">
        <v>27000000</v>
      </c>
      <c r="N65" s="34">
        <v>0.92597815592592592</v>
      </c>
      <c r="O65" s="40">
        <v>214.60460481957702</v>
      </c>
      <c r="P65" s="40">
        <v>18.510211914648572</v>
      </c>
    </row>
    <row r="66" spans="2:16" x14ac:dyDescent="0.2">
      <c r="B66" s="23" t="s">
        <v>273</v>
      </c>
      <c r="C66" s="26" t="s">
        <v>274</v>
      </c>
      <c r="D66" s="23" t="s">
        <v>204</v>
      </c>
      <c r="E66" s="32">
        <v>2022</v>
      </c>
      <c r="F66" s="32" t="s">
        <v>413</v>
      </c>
      <c r="G66" s="32" t="s">
        <v>205</v>
      </c>
      <c r="H66" s="32" t="s">
        <v>153</v>
      </c>
      <c r="I66" s="32">
        <v>2018</v>
      </c>
      <c r="J66" s="32">
        <v>70</v>
      </c>
      <c r="K66" s="40">
        <v>10000000</v>
      </c>
      <c r="L66" s="40">
        <v>0</v>
      </c>
      <c r="M66" s="40">
        <v>10000000</v>
      </c>
      <c r="N66" s="34">
        <v>1</v>
      </c>
      <c r="O66" s="40">
        <v>86.138999999999996</v>
      </c>
      <c r="P66" s="40">
        <v>4.6613504571428566</v>
      </c>
    </row>
    <row r="67" spans="2:16" x14ac:dyDescent="0.2">
      <c r="B67" s="23" t="s">
        <v>66</v>
      </c>
      <c r="C67" s="26" t="s">
        <v>67</v>
      </c>
      <c r="D67" s="23" t="s">
        <v>204</v>
      </c>
      <c r="E67" s="32">
        <v>2016</v>
      </c>
      <c r="F67" s="32" t="s">
        <v>415</v>
      </c>
      <c r="G67" s="32" t="s">
        <v>227</v>
      </c>
      <c r="H67" s="32" t="s">
        <v>154</v>
      </c>
      <c r="I67" s="32">
        <v>2013</v>
      </c>
      <c r="J67" s="32" t="s">
        <v>275</v>
      </c>
      <c r="K67" s="40">
        <v>5665092.1799999997</v>
      </c>
      <c r="L67" s="40">
        <v>0</v>
      </c>
      <c r="M67" s="40">
        <v>5665092.1799999997</v>
      </c>
      <c r="N67" s="34">
        <v>0.87479342027755169</v>
      </c>
      <c r="O67" s="40">
        <v>124.04847134256491</v>
      </c>
      <c r="P67" s="40">
        <v>7.442908280553894</v>
      </c>
    </row>
    <row r="68" spans="2:16" x14ac:dyDescent="0.2">
      <c r="B68" s="23" t="s">
        <v>66</v>
      </c>
      <c r="C68" s="26" t="s">
        <v>68</v>
      </c>
      <c r="D68" s="23" t="s">
        <v>204</v>
      </c>
      <c r="E68" s="32">
        <v>2019</v>
      </c>
      <c r="F68" s="32" t="s">
        <v>413</v>
      </c>
      <c r="G68" s="32" t="s">
        <v>205</v>
      </c>
      <c r="H68" s="32" t="s">
        <v>153</v>
      </c>
      <c r="I68" s="32">
        <v>2018</v>
      </c>
      <c r="J68" s="32">
        <v>73</v>
      </c>
      <c r="K68" s="40">
        <v>4012500</v>
      </c>
      <c r="L68" s="40">
        <v>0</v>
      </c>
      <c r="M68" s="40">
        <v>4012500</v>
      </c>
      <c r="N68" s="34">
        <v>0.75</v>
      </c>
      <c r="O68" s="40">
        <v>55.312874999999998</v>
      </c>
      <c r="P68" s="40">
        <v>3.3187724999999997</v>
      </c>
    </row>
    <row r="69" spans="2:16" x14ac:dyDescent="0.2">
      <c r="B69" s="23" t="s">
        <v>66</v>
      </c>
      <c r="C69" s="26" t="s">
        <v>276</v>
      </c>
      <c r="D69" s="23" t="s">
        <v>204</v>
      </c>
      <c r="E69" s="32">
        <v>2021</v>
      </c>
      <c r="F69" s="32" t="s">
        <v>413</v>
      </c>
      <c r="G69" s="32" t="s">
        <v>205</v>
      </c>
      <c r="H69" s="32" t="s">
        <v>153</v>
      </c>
      <c r="I69" s="32">
        <v>2018</v>
      </c>
      <c r="J69" s="32">
        <v>68</v>
      </c>
      <c r="K69" s="40">
        <v>15778522.130000001</v>
      </c>
      <c r="L69" s="40">
        <v>6421477.870000001</v>
      </c>
      <c r="M69" s="40">
        <v>22200000</v>
      </c>
      <c r="N69" s="34">
        <v>0.71074424009009007</v>
      </c>
      <c r="O69" s="40">
        <v>168.69088091994234</v>
      </c>
      <c r="P69" s="40">
        <v>8.8549324317817337</v>
      </c>
    </row>
    <row r="70" spans="2:16" x14ac:dyDescent="0.2">
      <c r="B70" s="23" t="s">
        <v>43</v>
      </c>
      <c r="C70" s="26" t="s">
        <v>277</v>
      </c>
      <c r="D70" s="23" t="s">
        <v>204</v>
      </c>
      <c r="E70" s="32">
        <v>2018</v>
      </c>
      <c r="F70" s="32" t="s">
        <v>417</v>
      </c>
      <c r="G70" s="32" t="s">
        <v>205</v>
      </c>
      <c r="H70" s="32" t="s">
        <v>153</v>
      </c>
      <c r="I70" s="32">
        <v>2013</v>
      </c>
      <c r="J70" s="32">
        <v>90</v>
      </c>
      <c r="K70" s="40">
        <v>3562612.31</v>
      </c>
      <c r="L70" s="40">
        <v>0</v>
      </c>
      <c r="M70" s="40">
        <v>3562612.31</v>
      </c>
      <c r="N70" s="34">
        <v>0.85707578996194023</v>
      </c>
      <c r="O70" s="40">
        <v>124.85880108165544</v>
      </c>
      <c r="P70" s="40">
        <v>2.3545315125044057</v>
      </c>
    </row>
    <row r="71" spans="2:16" x14ac:dyDescent="0.2">
      <c r="B71" s="23" t="s">
        <v>43</v>
      </c>
      <c r="C71" s="26" t="s">
        <v>278</v>
      </c>
      <c r="D71" s="23" t="s">
        <v>204</v>
      </c>
      <c r="E71" s="32">
        <v>2020</v>
      </c>
      <c r="F71" s="32" t="s">
        <v>413</v>
      </c>
      <c r="G71" s="32" t="s">
        <v>205</v>
      </c>
      <c r="H71" s="32" t="s">
        <v>153</v>
      </c>
      <c r="I71" s="32">
        <v>2018</v>
      </c>
      <c r="J71" s="32" t="s">
        <v>279</v>
      </c>
      <c r="K71" s="40">
        <v>9400000</v>
      </c>
      <c r="L71" s="40">
        <v>0</v>
      </c>
      <c r="M71" s="40">
        <v>9400000</v>
      </c>
      <c r="N71" s="34">
        <v>1</v>
      </c>
      <c r="O71" s="40">
        <v>228.45570000000001</v>
      </c>
      <c r="P71" s="40">
        <v>6.5268744445588238</v>
      </c>
    </row>
    <row r="72" spans="2:16" x14ac:dyDescent="0.2">
      <c r="B72" s="23" t="s">
        <v>43</v>
      </c>
      <c r="C72" s="26" t="s">
        <v>142</v>
      </c>
      <c r="D72" s="23" t="s">
        <v>204</v>
      </c>
      <c r="E72" s="32">
        <v>2018</v>
      </c>
      <c r="F72" s="32" t="s">
        <v>417</v>
      </c>
      <c r="G72" s="32" t="s">
        <v>205</v>
      </c>
      <c r="H72" s="32" t="s">
        <v>153</v>
      </c>
      <c r="I72" s="32">
        <v>2013</v>
      </c>
      <c r="J72" s="32">
        <v>80</v>
      </c>
      <c r="K72" s="40">
        <v>2572501.7200000002</v>
      </c>
      <c r="L72" s="40">
        <v>0</v>
      </c>
      <c r="M72" s="40">
        <v>2572501.7200000002</v>
      </c>
      <c r="N72" s="34">
        <v>0.80693008217902207</v>
      </c>
      <c r="O72" s="40">
        <v>89.327160097217742</v>
      </c>
      <c r="P72" s="40">
        <v>1.4094237101531668</v>
      </c>
    </row>
    <row r="73" spans="2:16" x14ac:dyDescent="0.2">
      <c r="B73" s="23" t="s">
        <v>43</v>
      </c>
      <c r="C73" s="26" t="s">
        <v>280</v>
      </c>
      <c r="D73" s="23" t="s">
        <v>204</v>
      </c>
      <c r="E73" s="32">
        <v>2018</v>
      </c>
      <c r="F73" s="32" t="s">
        <v>417</v>
      </c>
      <c r="G73" s="32" t="s">
        <v>227</v>
      </c>
      <c r="H73" s="32" t="s">
        <v>154</v>
      </c>
      <c r="I73" s="32">
        <v>2013</v>
      </c>
      <c r="J73" s="32">
        <v>107</v>
      </c>
      <c r="K73" s="40">
        <v>3475965.31</v>
      </c>
      <c r="L73" s="40">
        <v>0</v>
      </c>
      <c r="M73" s="40">
        <v>3475965.31</v>
      </c>
      <c r="N73" s="34">
        <v>0.80867841153808939</v>
      </c>
      <c r="O73" s="40">
        <v>94.964723223740918</v>
      </c>
      <c r="P73" s="40">
        <v>5.6978833934244548</v>
      </c>
    </row>
    <row r="74" spans="2:16" x14ac:dyDescent="0.2">
      <c r="B74" s="23" t="s">
        <v>43</v>
      </c>
      <c r="C74" s="26" t="s">
        <v>281</v>
      </c>
      <c r="D74" s="23" t="s">
        <v>204</v>
      </c>
      <c r="E74" s="32">
        <v>2016</v>
      </c>
      <c r="F74" s="32" t="s">
        <v>415</v>
      </c>
      <c r="G74" s="32" t="s">
        <v>205</v>
      </c>
      <c r="H74" s="32" t="s">
        <v>153</v>
      </c>
      <c r="I74" s="32">
        <v>2013</v>
      </c>
      <c r="J74" s="32">
        <v>89</v>
      </c>
      <c r="K74" s="40">
        <v>7805815.1900000004</v>
      </c>
      <c r="L74" s="40">
        <v>0</v>
      </c>
      <c r="M74" s="40">
        <v>7805815.1900000004</v>
      </c>
      <c r="N74" s="34">
        <v>0.82679763317081167</v>
      </c>
      <c r="O74" s="40">
        <v>311.94909340008093</v>
      </c>
      <c r="P74" s="40">
        <v>7.1124393295218455</v>
      </c>
    </row>
    <row r="75" spans="2:16" x14ac:dyDescent="0.2">
      <c r="B75" s="23" t="s">
        <v>43</v>
      </c>
      <c r="C75" s="26" t="s">
        <v>44</v>
      </c>
      <c r="D75" s="23" t="s">
        <v>204</v>
      </c>
      <c r="E75" s="32">
        <v>2016</v>
      </c>
      <c r="F75" s="32" t="s">
        <v>415</v>
      </c>
      <c r="G75" s="32" t="s">
        <v>205</v>
      </c>
      <c r="H75" s="32" t="s">
        <v>154</v>
      </c>
      <c r="I75" s="32">
        <v>2013</v>
      </c>
      <c r="J75" s="32">
        <v>96</v>
      </c>
      <c r="K75" s="40">
        <v>18075210.809999999</v>
      </c>
      <c r="L75" s="40">
        <v>0</v>
      </c>
      <c r="M75" s="40">
        <v>18075210.809999999</v>
      </c>
      <c r="N75" s="34">
        <v>0.89219320430507543</v>
      </c>
      <c r="O75" s="40">
        <v>710.56497273866967</v>
      </c>
      <c r="P75" s="40">
        <v>21.854948375805083</v>
      </c>
    </row>
    <row r="76" spans="2:16" x14ac:dyDescent="0.2">
      <c r="B76" s="23" t="s">
        <v>43</v>
      </c>
      <c r="C76" s="26" t="s">
        <v>282</v>
      </c>
      <c r="D76" s="23" t="s">
        <v>204</v>
      </c>
      <c r="E76" s="32">
        <v>2018</v>
      </c>
      <c r="F76" s="32" t="s">
        <v>417</v>
      </c>
      <c r="G76" s="32" t="s">
        <v>205</v>
      </c>
      <c r="H76" s="32" t="s">
        <v>153</v>
      </c>
      <c r="I76" s="32">
        <v>2013</v>
      </c>
      <c r="J76" s="32">
        <v>88</v>
      </c>
      <c r="K76" s="40">
        <v>12081289.85</v>
      </c>
      <c r="L76" s="40">
        <v>0</v>
      </c>
      <c r="M76" s="40">
        <v>12081289.85</v>
      </c>
      <c r="N76" s="34">
        <v>0.86925885434689254</v>
      </c>
      <c r="O76" s="40">
        <v>480.92093820283566</v>
      </c>
      <c r="P76" s="40">
        <v>12.456431722270555</v>
      </c>
    </row>
    <row r="77" spans="2:16" x14ac:dyDescent="0.2">
      <c r="B77" s="23" t="s">
        <v>45</v>
      </c>
      <c r="C77" s="26" t="s">
        <v>46</v>
      </c>
      <c r="D77" s="23" t="s">
        <v>204</v>
      </c>
      <c r="E77" s="32">
        <v>2017</v>
      </c>
      <c r="F77" s="32" t="s">
        <v>417</v>
      </c>
      <c r="G77" s="32" t="s">
        <v>205</v>
      </c>
      <c r="H77" s="32" t="s">
        <v>154</v>
      </c>
      <c r="I77" s="32">
        <v>2013</v>
      </c>
      <c r="J77" s="32">
        <v>111</v>
      </c>
      <c r="K77" s="40">
        <v>8784941.6300000008</v>
      </c>
      <c r="L77" s="40">
        <v>0</v>
      </c>
      <c r="M77" s="40">
        <v>8784941.6300000008</v>
      </c>
      <c r="N77" s="34">
        <v>0.89022884358489662</v>
      </c>
      <c r="O77" s="40">
        <v>230.84079028578159</v>
      </c>
      <c r="P77" s="40">
        <v>7.9390947439276349</v>
      </c>
    </row>
    <row r="78" spans="2:16" x14ac:dyDescent="0.2">
      <c r="B78" s="23" t="s">
        <v>47</v>
      </c>
      <c r="C78" s="26" t="s">
        <v>283</v>
      </c>
      <c r="D78" s="23" t="s">
        <v>204</v>
      </c>
      <c r="E78" s="32">
        <v>2017</v>
      </c>
      <c r="F78" s="32" t="s">
        <v>415</v>
      </c>
      <c r="G78" s="32" t="s">
        <v>205</v>
      </c>
      <c r="H78" s="32" t="s">
        <v>153</v>
      </c>
      <c r="I78" s="32">
        <v>2013</v>
      </c>
      <c r="J78" s="32">
        <v>90</v>
      </c>
      <c r="K78" s="40">
        <v>6375000</v>
      </c>
      <c r="L78" s="40">
        <v>0</v>
      </c>
      <c r="M78" s="40">
        <v>6375000</v>
      </c>
      <c r="N78" s="34">
        <v>0.70833333333333337</v>
      </c>
      <c r="O78" s="40">
        <v>116.34375</v>
      </c>
      <c r="P78" s="40">
        <v>6.9806250000000007</v>
      </c>
    </row>
    <row r="79" spans="2:16" x14ac:dyDescent="0.2">
      <c r="B79" s="23" t="s">
        <v>47</v>
      </c>
      <c r="C79" s="26" t="s">
        <v>284</v>
      </c>
      <c r="D79" s="23" t="s">
        <v>204</v>
      </c>
      <c r="E79" s="32">
        <v>2022</v>
      </c>
      <c r="F79" s="32" t="s">
        <v>413</v>
      </c>
      <c r="G79" s="32" t="s">
        <v>205</v>
      </c>
      <c r="H79" s="32" t="s">
        <v>153</v>
      </c>
      <c r="I79" s="32">
        <v>2018</v>
      </c>
      <c r="J79" s="32">
        <v>86</v>
      </c>
      <c r="K79" s="40">
        <v>15000000</v>
      </c>
      <c r="L79" s="40">
        <v>0</v>
      </c>
      <c r="M79" s="40">
        <v>15000000</v>
      </c>
      <c r="N79" s="34">
        <v>1</v>
      </c>
      <c r="O79" s="40">
        <v>90.470799999999997</v>
      </c>
      <c r="P79" s="40">
        <v>5.4645896603389827</v>
      </c>
    </row>
    <row r="80" spans="2:16" x14ac:dyDescent="0.2">
      <c r="B80" s="23" t="s">
        <v>48</v>
      </c>
      <c r="C80" s="26" t="s">
        <v>49</v>
      </c>
      <c r="D80" s="23" t="s">
        <v>204</v>
      </c>
      <c r="E80" s="32">
        <v>2017</v>
      </c>
      <c r="F80" s="32" t="s">
        <v>417</v>
      </c>
      <c r="G80" s="32" t="s">
        <v>205</v>
      </c>
      <c r="H80" s="32" t="s">
        <v>154</v>
      </c>
      <c r="I80" s="32">
        <v>2013</v>
      </c>
      <c r="J80" s="32">
        <v>111</v>
      </c>
      <c r="K80" s="40">
        <v>1500000</v>
      </c>
      <c r="L80" s="40">
        <v>0</v>
      </c>
      <c r="M80" s="40">
        <v>1500000</v>
      </c>
      <c r="N80" s="34">
        <v>0.5</v>
      </c>
      <c r="O80" s="40">
        <v>28.379000000000001</v>
      </c>
      <c r="P80" s="40">
        <v>1.2120832406504067</v>
      </c>
    </row>
    <row r="81" spans="2:16" x14ac:dyDescent="0.2">
      <c r="B81" s="23" t="s">
        <v>48</v>
      </c>
      <c r="C81" s="26" t="s">
        <v>50</v>
      </c>
      <c r="D81" s="23" t="s">
        <v>204</v>
      </c>
      <c r="E81" s="32">
        <v>2019</v>
      </c>
      <c r="F81" s="32" t="s">
        <v>413</v>
      </c>
      <c r="G81" s="32" t="s">
        <v>205</v>
      </c>
      <c r="H81" s="32" t="s">
        <v>153</v>
      </c>
      <c r="I81" s="32">
        <v>2018</v>
      </c>
      <c r="J81" s="32">
        <v>81</v>
      </c>
      <c r="K81" s="40">
        <v>22616073.310000002</v>
      </c>
      <c r="L81" s="40">
        <v>0</v>
      </c>
      <c r="M81" s="40">
        <v>22616073.310000002</v>
      </c>
      <c r="N81" s="34">
        <v>0.90464293240000004</v>
      </c>
      <c r="O81" s="40">
        <v>174.66664810192722</v>
      </c>
      <c r="P81" s="40">
        <v>8.3574497783810155</v>
      </c>
    </row>
    <row r="82" spans="2:16" x14ac:dyDescent="0.2">
      <c r="B82" s="23" t="s">
        <v>285</v>
      </c>
      <c r="C82" s="26" t="s">
        <v>286</v>
      </c>
      <c r="D82" s="23" t="s">
        <v>204</v>
      </c>
      <c r="E82" s="32">
        <v>2022</v>
      </c>
      <c r="F82" s="32" t="s">
        <v>413</v>
      </c>
      <c r="G82" s="32" t="s">
        <v>205</v>
      </c>
      <c r="H82" s="32" t="s">
        <v>153</v>
      </c>
      <c r="I82" s="32">
        <v>2018</v>
      </c>
      <c r="J82" s="32">
        <v>67</v>
      </c>
      <c r="K82" s="40">
        <v>19000000</v>
      </c>
      <c r="L82" s="40">
        <v>0</v>
      </c>
      <c r="M82" s="40">
        <v>19000000</v>
      </c>
      <c r="N82" s="34">
        <v>0.95</v>
      </c>
      <c r="O82" s="40">
        <v>326.16539999999998</v>
      </c>
      <c r="P82" s="40">
        <v>20.623025848965515</v>
      </c>
    </row>
    <row r="83" spans="2:16" x14ac:dyDescent="0.2">
      <c r="B83" s="23" t="s">
        <v>287</v>
      </c>
      <c r="C83" s="26" t="s">
        <v>288</v>
      </c>
      <c r="D83" s="23" t="s">
        <v>204</v>
      </c>
      <c r="E83" s="32">
        <v>2022</v>
      </c>
      <c r="F83" s="32" t="s">
        <v>414</v>
      </c>
      <c r="G83" s="32" t="s">
        <v>205</v>
      </c>
      <c r="H83" s="32" t="s">
        <v>153</v>
      </c>
      <c r="I83" s="32">
        <v>2018</v>
      </c>
      <c r="J83" s="32">
        <v>83</v>
      </c>
      <c r="K83" s="40">
        <v>6000000</v>
      </c>
      <c r="L83" s="40">
        <v>0</v>
      </c>
      <c r="M83" s="40">
        <v>6000000</v>
      </c>
      <c r="N83" s="34">
        <v>1</v>
      </c>
      <c r="O83" s="40">
        <v>57.817</v>
      </c>
      <c r="P83" s="40">
        <v>1.5189592427184466</v>
      </c>
    </row>
    <row r="84" spans="2:16" x14ac:dyDescent="0.2">
      <c r="B84" s="23" t="s">
        <v>289</v>
      </c>
      <c r="C84" s="26" t="s">
        <v>290</v>
      </c>
      <c r="D84" s="23" t="s">
        <v>204</v>
      </c>
      <c r="E84" s="32">
        <v>2019</v>
      </c>
      <c r="F84" s="32" t="s">
        <v>413</v>
      </c>
      <c r="G84" s="32" t="s">
        <v>227</v>
      </c>
      <c r="H84" s="32" t="s">
        <v>154</v>
      </c>
      <c r="I84" s="32">
        <v>2018</v>
      </c>
      <c r="J84" s="32">
        <v>76</v>
      </c>
      <c r="K84" s="40">
        <v>8579296</v>
      </c>
      <c r="L84" s="40">
        <v>0</v>
      </c>
      <c r="M84" s="40">
        <v>8579296</v>
      </c>
      <c r="N84" s="34">
        <v>0.98200010919638447</v>
      </c>
      <c r="O84" s="40">
        <v>133.8491680837511</v>
      </c>
      <c r="P84" s="40">
        <v>11.752222005610941</v>
      </c>
    </row>
    <row r="85" spans="2:16" x14ac:dyDescent="0.2">
      <c r="B85" s="23" t="s">
        <v>70</v>
      </c>
      <c r="C85" s="26" t="s">
        <v>71</v>
      </c>
      <c r="D85" s="23" t="s">
        <v>204</v>
      </c>
      <c r="E85" s="32">
        <v>2016</v>
      </c>
      <c r="F85" s="32" t="s">
        <v>415</v>
      </c>
      <c r="G85" s="32" t="s">
        <v>205</v>
      </c>
      <c r="H85" s="32" t="s">
        <v>154</v>
      </c>
      <c r="I85" s="32">
        <v>2013</v>
      </c>
      <c r="J85" s="32">
        <v>97</v>
      </c>
      <c r="K85" s="40">
        <v>10244800</v>
      </c>
      <c r="L85" s="40">
        <v>0</v>
      </c>
      <c r="M85" s="40">
        <v>10244800</v>
      </c>
      <c r="N85" s="34">
        <v>0.84042657916324859</v>
      </c>
      <c r="O85" s="40">
        <v>302.27706815422476</v>
      </c>
      <c r="P85" s="40">
        <v>20.132162715720096</v>
      </c>
    </row>
    <row r="86" spans="2:16" x14ac:dyDescent="0.2">
      <c r="B86" s="23" t="s">
        <v>70</v>
      </c>
      <c r="C86" s="26" t="s">
        <v>72</v>
      </c>
      <c r="D86" s="23" t="s">
        <v>204</v>
      </c>
      <c r="E86" s="32">
        <v>2016</v>
      </c>
      <c r="F86" s="32" t="s">
        <v>415</v>
      </c>
      <c r="G86" s="32" t="s">
        <v>205</v>
      </c>
      <c r="H86" s="32" t="s">
        <v>154</v>
      </c>
      <c r="I86" s="32">
        <v>2013</v>
      </c>
      <c r="J86" s="32">
        <v>101</v>
      </c>
      <c r="K86" s="40">
        <v>10862667</v>
      </c>
      <c r="L86" s="40">
        <v>0</v>
      </c>
      <c r="M86" s="40">
        <v>10862667</v>
      </c>
      <c r="N86" s="34">
        <v>0.75435187500000001</v>
      </c>
      <c r="O86" s="40">
        <v>312.35372652937502</v>
      </c>
      <c r="P86" s="40">
        <v>20.705788671754718</v>
      </c>
    </row>
    <row r="87" spans="2:16" x14ac:dyDescent="0.2">
      <c r="B87" s="23" t="s">
        <v>74</v>
      </c>
      <c r="C87" s="26" t="s">
        <v>291</v>
      </c>
      <c r="D87" s="23" t="s">
        <v>204</v>
      </c>
      <c r="E87" s="32">
        <v>2017</v>
      </c>
      <c r="F87" s="32" t="s">
        <v>415</v>
      </c>
      <c r="G87" s="32" t="s">
        <v>205</v>
      </c>
      <c r="H87" s="32" t="s">
        <v>154</v>
      </c>
      <c r="I87" s="32">
        <v>2013</v>
      </c>
      <c r="J87" s="32" t="s">
        <v>168</v>
      </c>
      <c r="K87" s="40">
        <v>20000000</v>
      </c>
      <c r="L87" s="40">
        <v>0</v>
      </c>
      <c r="M87" s="40">
        <v>20000000</v>
      </c>
      <c r="N87" s="34">
        <v>1</v>
      </c>
      <c r="O87" s="40">
        <v>743.44100000000003</v>
      </c>
      <c r="P87" s="40">
        <v>44.871157674725275</v>
      </c>
    </row>
    <row r="88" spans="2:16" ht="28.5" x14ac:dyDescent="0.2">
      <c r="B88" s="23" t="s">
        <v>292</v>
      </c>
      <c r="C88" s="26" t="s">
        <v>293</v>
      </c>
      <c r="D88" s="23" t="s">
        <v>204</v>
      </c>
      <c r="E88" s="32">
        <v>2022</v>
      </c>
      <c r="F88" s="32" t="s">
        <v>414</v>
      </c>
      <c r="G88" s="32" t="s">
        <v>205</v>
      </c>
      <c r="H88" s="32" t="s">
        <v>153</v>
      </c>
      <c r="I88" s="32">
        <v>2018</v>
      </c>
      <c r="J88" s="32">
        <v>63</v>
      </c>
      <c r="K88" s="40">
        <v>3162744.61</v>
      </c>
      <c r="L88" s="40">
        <v>61837255.390000001</v>
      </c>
      <c r="M88" s="40">
        <v>65000000</v>
      </c>
      <c r="N88" s="34">
        <v>4.8657609384615386E-2</v>
      </c>
      <c r="O88" s="40">
        <v>23.45471939732246</v>
      </c>
      <c r="P88" s="40">
        <v>2.1210261381951145</v>
      </c>
    </row>
    <row r="89" spans="2:16" x14ac:dyDescent="0.2">
      <c r="B89" s="23" t="s">
        <v>76</v>
      </c>
      <c r="C89" s="26" t="s">
        <v>294</v>
      </c>
      <c r="D89" s="23" t="s">
        <v>204</v>
      </c>
      <c r="E89" s="32">
        <v>2020</v>
      </c>
      <c r="F89" s="32" t="s">
        <v>413</v>
      </c>
      <c r="G89" s="32" t="s">
        <v>205</v>
      </c>
      <c r="H89" s="32" t="s">
        <v>153</v>
      </c>
      <c r="I89" s="32">
        <v>2018</v>
      </c>
      <c r="J89" s="32">
        <v>75</v>
      </c>
      <c r="K89" s="40">
        <v>14206955</v>
      </c>
      <c r="L89" s="40">
        <v>0</v>
      </c>
      <c r="M89" s="40">
        <v>14206955</v>
      </c>
      <c r="N89" s="34">
        <v>1</v>
      </c>
      <c r="O89" s="40">
        <v>83.263499999999993</v>
      </c>
      <c r="P89" s="40">
        <v>4.9958100000000005</v>
      </c>
    </row>
    <row r="90" spans="2:16" x14ac:dyDescent="0.2">
      <c r="B90" s="23" t="s">
        <v>51</v>
      </c>
      <c r="C90" s="26" t="s">
        <v>295</v>
      </c>
      <c r="D90" s="23" t="s">
        <v>204</v>
      </c>
      <c r="E90" s="32">
        <v>2018</v>
      </c>
      <c r="F90" s="32" t="s">
        <v>417</v>
      </c>
      <c r="G90" s="32" t="s">
        <v>205</v>
      </c>
      <c r="H90" s="32" t="s">
        <v>154</v>
      </c>
      <c r="I90" s="32">
        <v>2013</v>
      </c>
      <c r="J90" s="32">
        <v>127</v>
      </c>
      <c r="K90" s="40">
        <v>10661696.289999999</v>
      </c>
      <c r="L90" s="40">
        <v>0</v>
      </c>
      <c r="M90" s="40">
        <v>10661696.289999999</v>
      </c>
      <c r="N90" s="34">
        <v>0.92100170020443928</v>
      </c>
      <c r="O90" s="40">
        <v>215.70209799434048</v>
      </c>
      <c r="P90" s="40">
        <v>15.244451636525474</v>
      </c>
    </row>
    <row r="91" spans="2:16" x14ac:dyDescent="0.2">
      <c r="B91" s="23" t="s">
        <v>296</v>
      </c>
      <c r="C91" s="26" t="s">
        <v>297</v>
      </c>
      <c r="D91" s="23" t="s">
        <v>204</v>
      </c>
      <c r="E91" s="32">
        <v>2016</v>
      </c>
      <c r="F91" s="32" t="s">
        <v>415</v>
      </c>
      <c r="G91" s="32" t="s">
        <v>205</v>
      </c>
      <c r="H91" s="32" t="s">
        <v>153</v>
      </c>
      <c r="I91" s="32">
        <v>2013</v>
      </c>
      <c r="J91" s="32">
        <v>88</v>
      </c>
      <c r="K91" s="40">
        <v>2104480</v>
      </c>
      <c r="L91" s="40">
        <v>0</v>
      </c>
      <c r="M91" s="40">
        <v>2104480</v>
      </c>
      <c r="N91" s="34">
        <v>0.26306000000000002</v>
      </c>
      <c r="O91" s="40">
        <v>160.4876448</v>
      </c>
      <c r="P91" s="40">
        <v>8.9256349995840019</v>
      </c>
    </row>
    <row r="92" spans="2:16" x14ac:dyDescent="0.2">
      <c r="B92" s="23" t="s">
        <v>52</v>
      </c>
      <c r="C92" s="26" t="s">
        <v>145</v>
      </c>
      <c r="D92" s="23" t="s">
        <v>204</v>
      </c>
      <c r="E92" s="32">
        <v>2021</v>
      </c>
      <c r="F92" s="32" t="s">
        <v>413</v>
      </c>
      <c r="G92" s="32" t="s">
        <v>205</v>
      </c>
      <c r="H92" s="32" t="s">
        <v>153</v>
      </c>
      <c r="I92" s="32">
        <v>2018</v>
      </c>
      <c r="J92" s="32">
        <v>69</v>
      </c>
      <c r="K92" s="40">
        <v>19149496.18</v>
      </c>
      <c r="L92" s="40">
        <v>11850503.82</v>
      </c>
      <c r="M92" s="40">
        <v>31000000</v>
      </c>
      <c r="N92" s="34">
        <v>0.61772568322580645</v>
      </c>
      <c r="O92" s="40">
        <v>143.05785552689807</v>
      </c>
      <c r="P92" s="40">
        <v>23.812672267882153</v>
      </c>
    </row>
    <row r="93" spans="2:16" x14ac:dyDescent="0.2">
      <c r="B93" s="23" t="s">
        <v>52</v>
      </c>
      <c r="C93" s="26" t="s">
        <v>144</v>
      </c>
      <c r="D93" s="23" t="s">
        <v>204</v>
      </c>
      <c r="E93" s="32">
        <v>2018</v>
      </c>
      <c r="F93" s="32" t="s">
        <v>417</v>
      </c>
      <c r="G93" s="32" t="s">
        <v>227</v>
      </c>
      <c r="H93" s="32" t="s">
        <v>154</v>
      </c>
      <c r="I93" s="32">
        <v>2018</v>
      </c>
      <c r="J93" s="32">
        <v>68</v>
      </c>
      <c r="K93" s="40">
        <v>350000</v>
      </c>
      <c r="L93" s="40">
        <v>0</v>
      </c>
      <c r="M93" s="40">
        <v>350000</v>
      </c>
      <c r="N93" s="34">
        <v>0.1</v>
      </c>
      <c r="O93" s="40">
        <v>12.4032</v>
      </c>
      <c r="P93" s="40">
        <v>0.74419199999999996</v>
      </c>
    </row>
    <row r="94" spans="2:16" x14ac:dyDescent="0.2">
      <c r="B94" s="23" t="s">
        <v>52</v>
      </c>
      <c r="C94" s="26" t="s">
        <v>298</v>
      </c>
      <c r="D94" s="23" t="s">
        <v>204</v>
      </c>
      <c r="E94" s="32">
        <v>2021</v>
      </c>
      <c r="F94" s="32" t="s">
        <v>413</v>
      </c>
      <c r="G94" s="32" t="s">
        <v>205</v>
      </c>
      <c r="H94" s="32" t="s">
        <v>153</v>
      </c>
      <c r="I94" s="32">
        <v>2018</v>
      </c>
      <c r="J94" s="32">
        <v>90</v>
      </c>
      <c r="K94" s="40">
        <v>2198074.3199999998</v>
      </c>
      <c r="L94" s="40">
        <v>1301925.6799999997</v>
      </c>
      <c r="M94" s="40">
        <v>3499999.9999999995</v>
      </c>
      <c r="N94" s="34">
        <v>0.62802123428571421</v>
      </c>
      <c r="O94" s="40">
        <v>7.9802658240685709</v>
      </c>
      <c r="P94" s="40">
        <v>1.4226030150654703</v>
      </c>
    </row>
    <row r="95" spans="2:16" x14ac:dyDescent="0.2">
      <c r="B95" s="23" t="s">
        <v>53</v>
      </c>
      <c r="C95" s="26" t="s">
        <v>299</v>
      </c>
      <c r="D95" s="23" t="s">
        <v>204</v>
      </c>
      <c r="E95" s="32">
        <v>2016</v>
      </c>
      <c r="F95" s="32" t="s">
        <v>415</v>
      </c>
      <c r="G95" s="32" t="s">
        <v>205</v>
      </c>
      <c r="H95" s="32" t="s">
        <v>154</v>
      </c>
      <c r="I95" s="32">
        <v>2013</v>
      </c>
      <c r="J95" s="32">
        <v>120</v>
      </c>
      <c r="K95" s="40">
        <v>8400000</v>
      </c>
      <c r="L95" s="40">
        <v>0</v>
      </c>
      <c r="M95" s="40">
        <v>8400000</v>
      </c>
      <c r="N95" s="34">
        <v>0.7</v>
      </c>
      <c r="O95" s="40">
        <v>194.14500000000001</v>
      </c>
      <c r="P95" s="40">
        <v>15.927578910891089</v>
      </c>
    </row>
    <row r="96" spans="2:16" x14ac:dyDescent="0.2">
      <c r="B96" s="23" t="s">
        <v>77</v>
      </c>
      <c r="C96" s="26" t="s">
        <v>300</v>
      </c>
      <c r="D96" s="23" t="s">
        <v>204</v>
      </c>
      <c r="E96" s="32">
        <v>2019</v>
      </c>
      <c r="F96" s="32" t="s">
        <v>413</v>
      </c>
      <c r="G96" s="32" t="s">
        <v>205</v>
      </c>
      <c r="H96" s="32" t="s">
        <v>153</v>
      </c>
      <c r="I96" s="32">
        <v>2018</v>
      </c>
      <c r="J96" s="32">
        <v>75</v>
      </c>
      <c r="K96" s="40">
        <v>5444208</v>
      </c>
      <c r="L96" s="40">
        <v>0</v>
      </c>
      <c r="M96" s="40">
        <v>5444208</v>
      </c>
      <c r="N96" s="34">
        <v>0.98199999999999998</v>
      </c>
      <c r="O96" s="40">
        <v>40.261508999999997</v>
      </c>
      <c r="P96" s="40">
        <v>3.1528082083824738</v>
      </c>
    </row>
    <row r="97" spans="2:16" x14ac:dyDescent="0.2">
      <c r="B97" s="23" t="s">
        <v>77</v>
      </c>
      <c r="C97" s="26" t="s">
        <v>301</v>
      </c>
      <c r="D97" s="23" t="s">
        <v>204</v>
      </c>
      <c r="E97" s="32">
        <v>2019</v>
      </c>
      <c r="F97" s="32" t="s">
        <v>413</v>
      </c>
      <c r="G97" s="32" t="s">
        <v>205</v>
      </c>
      <c r="H97" s="32" t="s">
        <v>153</v>
      </c>
      <c r="I97" s="32">
        <v>2018</v>
      </c>
      <c r="J97" s="32">
        <v>73</v>
      </c>
      <c r="K97" s="40">
        <v>3944000</v>
      </c>
      <c r="L97" s="40">
        <v>0</v>
      </c>
      <c r="M97" s="40">
        <v>3944000</v>
      </c>
      <c r="N97" s="34">
        <v>1</v>
      </c>
      <c r="O97" s="40">
        <v>35.436500000000002</v>
      </c>
      <c r="P97" s="40">
        <v>2.7817283369791665</v>
      </c>
    </row>
    <row r="98" spans="2:16" x14ac:dyDescent="0.2">
      <c r="B98" s="23" t="s">
        <v>77</v>
      </c>
      <c r="C98" s="26" t="s">
        <v>302</v>
      </c>
      <c r="D98" s="23" t="s">
        <v>204</v>
      </c>
      <c r="E98" s="32">
        <v>2019</v>
      </c>
      <c r="F98" s="32" t="s">
        <v>413</v>
      </c>
      <c r="G98" s="32" t="s">
        <v>205</v>
      </c>
      <c r="H98" s="32" t="s">
        <v>153</v>
      </c>
      <c r="I98" s="32">
        <v>2018</v>
      </c>
      <c r="J98" s="32">
        <v>63</v>
      </c>
      <c r="K98" s="40">
        <v>7026210</v>
      </c>
      <c r="L98" s="40">
        <v>0</v>
      </c>
      <c r="M98" s="40">
        <v>7026210</v>
      </c>
      <c r="N98" s="34">
        <v>0.98199999999999998</v>
      </c>
      <c r="O98" s="40">
        <v>95.991285599999998</v>
      </c>
      <c r="P98" s="40">
        <v>7.5825116350199995</v>
      </c>
    </row>
    <row r="99" spans="2:16" x14ac:dyDescent="0.2">
      <c r="B99" s="23" t="s">
        <v>79</v>
      </c>
      <c r="C99" s="26" t="s">
        <v>303</v>
      </c>
      <c r="D99" s="23" t="s">
        <v>204</v>
      </c>
      <c r="E99" s="32">
        <v>2019</v>
      </c>
      <c r="F99" s="32" t="s">
        <v>413</v>
      </c>
      <c r="G99" s="32" t="s">
        <v>205</v>
      </c>
      <c r="H99" s="32" t="s">
        <v>153</v>
      </c>
      <c r="I99" s="32">
        <v>2018</v>
      </c>
      <c r="J99" s="32">
        <v>75</v>
      </c>
      <c r="K99" s="40">
        <v>7413125</v>
      </c>
      <c r="L99" s="40">
        <v>0</v>
      </c>
      <c r="M99" s="40">
        <v>7413125</v>
      </c>
      <c r="N99" s="34">
        <v>0.97458957954787329</v>
      </c>
      <c r="O99" s="40">
        <v>50.53734264745497</v>
      </c>
      <c r="P99" s="40">
        <v>2.7448228633225176</v>
      </c>
    </row>
    <row r="100" spans="2:16" ht="28.5" x14ac:dyDescent="0.2">
      <c r="B100" s="23" t="s">
        <v>80</v>
      </c>
      <c r="C100" s="26" t="s">
        <v>304</v>
      </c>
      <c r="D100" s="23" t="s">
        <v>204</v>
      </c>
      <c r="E100" s="32">
        <v>2020</v>
      </c>
      <c r="F100" s="32" t="s">
        <v>413</v>
      </c>
      <c r="G100" s="32" t="s">
        <v>205</v>
      </c>
      <c r="H100" s="32" t="s">
        <v>153</v>
      </c>
      <c r="I100" s="32">
        <v>2018</v>
      </c>
      <c r="J100" s="32">
        <v>87</v>
      </c>
      <c r="K100" s="40">
        <v>3500000</v>
      </c>
      <c r="L100" s="40">
        <v>0</v>
      </c>
      <c r="M100" s="40">
        <v>3500000</v>
      </c>
      <c r="N100" s="34">
        <v>0.875</v>
      </c>
      <c r="O100" s="40">
        <v>46.262124999999997</v>
      </c>
      <c r="P100" s="40">
        <v>3.3855485007419621</v>
      </c>
    </row>
    <row r="101" spans="2:16" x14ac:dyDescent="0.2">
      <c r="B101" s="23" t="s">
        <v>81</v>
      </c>
      <c r="C101" s="26" t="s">
        <v>305</v>
      </c>
      <c r="D101" s="23" t="s">
        <v>204</v>
      </c>
      <c r="E101" s="32">
        <v>2020</v>
      </c>
      <c r="F101" s="32" t="s">
        <v>413</v>
      </c>
      <c r="G101" s="32" t="s">
        <v>205</v>
      </c>
      <c r="H101" s="32" t="s">
        <v>153</v>
      </c>
      <c r="I101" s="32">
        <v>2018</v>
      </c>
      <c r="J101" s="32">
        <v>74</v>
      </c>
      <c r="K101" s="40">
        <v>4488333</v>
      </c>
      <c r="L101" s="40">
        <v>0</v>
      </c>
      <c r="M101" s="40">
        <v>4488333</v>
      </c>
      <c r="N101" s="34">
        <v>0.98363642340565416</v>
      </c>
      <c r="O101" s="40">
        <v>31.287507355687048</v>
      </c>
      <c r="P101" s="40">
        <v>1.9112608247201015</v>
      </c>
    </row>
    <row r="102" spans="2:16" x14ac:dyDescent="0.2">
      <c r="B102" s="23" t="s">
        <v>82</v>
      </c>
      <c r="C102" s="26" t="s">
        <v>83</v>
      </c>
      <c r="D102" s="23" t="s">
        <v>204</v>
      </c>
      <c r="E102" s="32">
        <v>2017</v>
      </c>
      <c r="F102" s="32" t="s">
        <v>415</v>
      </c>
      <c r="G102" s="32" t="s">
        <v>227</v>
      </c>
      <c r="H102" s="32" t="s">
        <v>154</v>
      </c>
      <c r="I102" s="32">
        <v>2013</v>
      </c>
      <c r="J102" s="32">
        <v>124</v>
      </c>
      <c r="K102" s="40">
        <v>11121122.6</v>
      </c>
      <c r="L102" s="40">
        <v>0</v>
      </c>
      <c r="M102" s="40">
        <v>11121122.6</v>
      </c>
      <c r="N102" s="34">
        <v>0.88259339348787924</v>
      </c>
      <c r="O102" s="40">
        <v>278.42997265683431</v>
      </c>
      <c r="P102" s="40">
        <v>11.448534239335105</v>
      </c>
    </row>
    <row r="103" spans="2:16" x14ac:dyDescent="0.2">
      <c r="B103" s="23" t="s">
        <v>84</v>
      </c>
      <c r="C103" s="26" t="s">
        <v>306</v>
      </c>
      <c r="D103" s="23" t="s">
        <v>204</v>
      </c>
      <c r="E103" s="32">
        <v>2017</v>
      </c>
      <c r="F103" s="32" t="s">
        <v>415</v>
      </c>
      <c r="G103" s="32" t="s">
        <v>205</v>
      </c>
      <c r="H103" s="32" t="s">
        <v>154</v>
      </c>
      <c r="I103" s="32">
        <v>2013</v>
      </c>
      <c r="J103" s="32">
        <v>127</v>
      </c>
      <c r="K103" s="40">
        <v>7701727.5700000003</v>
      </c>
      <c r="L103" s="40">
        <v>0</v>
      </c>
      <c r="M103" s="40">
        <v>7701727.5700000003</v>
      </c>
      <c r="N103" s="34">
        <v>0.89960503547470083</v>
      </c>
      <c r="O103" s="40">
        <v>152.69733943241189</v>
      </c>
      <c r="P103" s="40">
        <v>17.489177653054831</v>
      </c>
    </row>
    <row r="104" spans="2:16" x14ac:dyDescent="0.2">
      <c r="B104" s="23" t="s">
        <v>85</v>
      </c>
      <c r="C104" s="26" t="s">
        <v>86</v>
      </c>
      <c r="D104" s="23" t="s">
        <v>204</v>
      </c>
      <c r="E104" s="32">
        <v>2017</v>
      </c>
      <c r="F104" s="32" t="s">
        <v>417</v>
      </c>
      <c r="G104" s="32" t="s">
        <v>205</v>
      </c>
      <c r="H104" s="32" t="s">
        <v>154</v>
      </c>
      <c r="I104" s="32">
        <v>2013</v>
      </c>
      <c r="J104" s="32">
        <v>123</v>
      </c>
      <c r="K104" s="40">
        <v>2500000</v>
      </c>
      <c r="L104" s="40">
        <v>0</v>
      </c>
      <c r="M104" s="40">
        <v>2500000</v>
      </c>
      <c r="N104" s="34">
        <v>0.5</v>
      </c>
      <c r="O104" s="40">
        <v>139.56649999999999</v>
      </c>
      <c r="P104" s="40">
        <v>19.958009499999999</v>
      </c>
    </row>
    <row r="105" spans="2:16" x14ac:dyDescent="0.2">
      <c r="B105" s="23" t="s">
        <v>132</v>
      </c>
      <c r="C105" s="26" t="s">
        <v>307</v>
      </c>
      <c r="D105" s="23" t="s">
        <v>204</v>
      </c>
      <c r="E105" s="32">
        <v>2021</v>
      </c>
      <c r="F105" s="32" t="s">
        <v>413</v>
      </c>
      <c r="G105" s="32" t="s">
        <v>205</v>
      </c>
      <c r="H105" s="32" t="s">
        <v>153</v>
      </c>
      <c r="I105" s="32">
        <v>2018</v>
      </c>
      <c r="J105" s="32">
        <v>90</v>
      </c>
      <c r="K105" s="40">
        <v>5950000</v>
      </c>
      <c r="L105" s="40">
        <v>0</v>
      </c>
      <c r="M105" s="40">
        <v>5950000</v>
      </c>
      <c r="N105" s="34">
        <v>0.85</v>
      </c>
      <c r="O105" s="40">
        <v>68.130899999999997</v>
      </c>
      <c r="P105" s="40">
        <v>1.7753631446153844</v>
      </c>
    </row>
    <row r="106" spans="2:16" ht="16.5" x14ac:dyDescent="0.2">
      <c r="B106" s="23" t="s">
        <v>132</v>
      </c>
      <c r="C106" s="26" t="s">
        <v>511</v>
      </c>
      <c r="D106" s="23" t="s">
        <v>308</v>
      </c>
      <c r="E106" s="32">
        <v>2021</v>
      </c>
      <c r="F106" s="32" t="s">
        <v>413</v>
      </c>
      <c r="G106" s="32" t="s">
        <v>227</v>
      </c>
      <c r="H106" s="32" t="s">
        <v>153</v>
      </c>
      <c r="I106" s="32">
        <v>2018</v>
      </c>
      <c r="J106" s="32">
        <v>99</v>
      </c>
      <c r="K106" s="40">
        <v>2700000</v>
      </c>
      <c r="L106" s="40">
        <v>0</v>
      </c>
      <c r="M106" s="40">
        <v>2700000</v>
      </c>
      <c r="N106" s="34">
        <v>0.9</v>
      </c>
      <c r="O106" s="40">
        <v>2.4579</v>
      </c>
      <c r="P106" s="40">
        <v>5.4458514782608713E-2</v>
      </c>
    </row>
    <row r="107" spans="2:16" x14ac:dyDescent="0.2">
      <c r="B107" s="23" t="s">
        <v>309</v>
      </c>
      <c r="C107" s="26" t="s">
        <v>310</v>
      </c>
      <c r="D107" s="23" t="s">
        <v>204</v>
      </c>
      <c r="E107" s="32">
        <v>2020</v>
      </c>
      <c r="F107" s="32" t="s">
        <v>413</v>
      </c>
      <c r="G107" s="32" t="s">
        <v>227</v>
      </c>
      <c r="H107" s="32" t="s">
        <v>154</v>
      </c>
      <c r="I107" s="32">
        <v>2018</v>
      </c>
      <c r="J107" s="32">
        <v>95</v>
      </c>
      <c r="K107" s="40">
        <v>11489362</v>
      </c>
      <c r="L107" s="40">
        <v>0</v>
      </c>
      <c r="M107" s="40">
        <v>11489362</v>
      </c>
      <c r="N107" s="34">
        <v>0.95744683333333336</v>
      </c>
      <c r="O107" s="40">
        <v>35.655320073333336</v>
      </c>
      <c r="P107" s="40">
        <v>2.3390962308560002</v>
      </c>
    </row>
    <row r="108" spans="2:16" x14ac:dyDescent="0.2">
      <c r="B108" s="23" t="s">
        <v>126</v>
      </c>
      <c r="C108" s="26" t="s">
        <v>311</v>
      </c>
      <c r="D108" s="23" t="s">
        <v>204</v>
      </c>
      <c r="E108" s="32">
        <v>2021</v>
      </c>
      <c r="F108" s="32" t="s">
        <v>413</v>
      </c>
      <c r="G108" s="32" t="s">
        <v>205</v>
      </c>
      <c r="H108" s="32" t="s">
        <v>153</v>
      </c>
      <c r="I108" s="32">
        <v>2018</v>
      </c>
      <c r="J108" s="32">
        <v>28</v>
      </c>
      <c r="K108" s="40">
        <v>9084225</v>
      </c>
      <c r="L108" s="40">
        <v>0</v>
      </c>
      <c r="M108" s="40">
        <v>9084225</v>
      </c>
      <c r="N108" s="34">
        <v>1</v>
      </c>
      <c r="O108" s="40">
        <v>223.34880000000001</v>
      </c>
      <c r="P108" s="40">
        <v>13.400928000000002</v>
      </c>
    </row>
    <row r="109" spans="2:16" x14ac:dyDescent="0.2">
      <c r="B109" s="23" t="s">
        <v>312</v>
      </c>
      <c r="C109" s="26" t="s">
        <v>313</v>
      </c>
      <c r="D109" s="23" t="s">
        <v>204</v>
      </c>
      <c r="E109" s="32">
        <v>2022</v>
      </c>
      <c r="F109" s="32" t="s">
        <v>413</v>
      </c>
      <c r="G109" s="32" t="s">
        <v>205</v>
      </c>
      <c r="H109" s="32" t="s">
        <v>153</v>
      </c>
      <c r="I109" s="32">
        <v>2018</v>
      </c>
      <c r="J109" s="32">
        <v>74</v>
      </c>
      <c r="K109" s="40">
        <v>3444000</v>
      </c>
      <c r="L109" s="40">
        <v>6729729</v>
      </c>
      <c r="M109" s="40">
        <v>10173729</v>
      </c>
      <c r="N109" s="34">
        <v>0.33851894423372197</v>
      </c>
      <c r="O109" s="40">
        <v>26.550717834139284</v>
      </c>
      <c r="P109" s="40">
        <v>1.6329767848448395</v>
      </c>
    </row>
    <row r="110" spans="2:16" x14ac:dyDescent="0.2">
      <c r="B110" s="23" t="s">
        <v>54</v>
      </c>
      <c r="C110" s="26" t="s">
        <v>314</v>
      </c>
      <c r="D110" s="23" t="s">
        <v>204</v>
      </c>
      <c r="E110" s="32">
        <v>2022</v>
      </c>
      <c r="F110" s="32" t="s">
        <v>413</v>
      </c>
      <c r="G110" s="32" t="s">
        <v>205</v>
      </c>
      <c r="H110" s="32" t="s">
        <v>153</v>
      </c>
      <c r="I110" s="32">
        <v>2018</v>
      </c>
      <c r="J110" s="32">
        <v>77.5</v>
      </c>
      <c r="K110" s="40">
        <v>29000000</v>
      </c>
      <c r="L110" s="40">
        <v>0</v>
      </c>
      <c r="M110" s="40">
        <v>29000000</v>
      </c>
      <c r="N110" s="34">
        <v>1</v>
      </c>
      <c r="O110" s="40">
        <v>254.16</v>
      </c>
      <c r="P110" s="40">
        <v>17.301702492239468</v>
      </c>
    </row>
    <row r="111" spans="2:16" x14ac:dyDescent="0.2">
      <c r="B111" s="23" t="s">
        <v>54</v>
      </c>
      <c r="C111" s="26" t="s">
        <v>146</v>
      </c>
      <c r="D111" s="23" t="s">
        <v>204</v>
      </c>
      <c r="E111" s="32">
        <v>2019</v>
      </c>
      <c r="F111" s="32" t="s">
        <v>413</v>
      </c>
      <c r="G111" s="32" t="s">
        <v>205</v>
      </c>
      <c r="H111" s="32" t="s">
        <v>153</v>
      </c>
      <c r="I111" s="32">
        <v>2018</v>
      </c>
      <c r="J111" s="32">
        <v>88</v>
      </c>
      <c r="K111" s="40">
        <v>4200000</v>
      </c>
      <c r="L111" s="40">
        <v>0</v>
      </c>
      <c r="M111" s="40">
        <v>4200000</v>
      </c>
      <c r="N111" s="34">
        <v>1</v>
      </c>
      <c r="O111" s="40">
        <v>19.824000000000002</v>
      </c>
      <c r="P111" s="40">
        <v>1.4091586015748032</v>
      </c>
    </row>
    <row r="112" spans="2:16" x14ac:dyDescent="0.2">
      <c r="B112" s="23" t="s">
        <v>87</v>
      </c>
      <c r="C112" s="26" t="s">
        <v>315</v>
      </c>
      <c r="D112" s="23" t="s">
        <v>204</v>
      </c>
      <c r="E112" s="32">
        <v>2022</v>
      </c>
      <c r="F112" s="32" t="s">
        <v>413</v>
      </c>
      <c r="G112" s="32" t="s">
        <v>205</v>
      </c>
      <c r="H112" s="32" t="s">
        <v>153</v>
      </c>
      <c r="I112" s="32">
        <v>2018</v>
      </c>
      <c r="J112" s="32">
        <v>53</v>
      </c>
      <c r="K112" s="40">
        <v>6900000</v>
      </c>
      <c r="L112" s="40">
        <v>0</v>
      </c>
      <c r="M112" s="40">
        <v>6900000</v>
      </c>
      <c r="N112" s="34">
        <v>1</v>
      </c>
      <c r="O112" s="40">
        <v>86.95</v>
      </c>
      <c r="P112" s="40">
        <v>5.2169999999999996</v>
      </c>
    </row>
    <row r="113" spans="2:16" x14ac:dyDescent="0.2">
      <c r="B113" s="23" t="s">
        <v>87</v>
      </c>
      <c r="C113" s="26" t="s">
        <v>88</v>
      </c>
      <c r="D113" s="23" t="s">
        <v>204</v>
      </c>
      <c r="E113" s="32">
        <v>2019</v>
      </c>
      <c r="F113" s="32" t="s">
        <v>413</v>
      </c>
      <c r="G113" s="32" t="s">
        <v>205</v>
      </c>
      <c r="H113" s="32" t="s">
        <v>153</v>
      </c>
      <c r="I113" s="32">
        <v>2018</v>
      </c>
      <c r="J113" s="32">
        <v>87</v>
      </c>
      <c r="K113" s="40">
        <v>16788348.700000003</v>
      </c>
      <c r="L113" s="40">
        <v>4211651.3000000007</v>
      </c>
      <c r="M113" s="40">
        <v>21000000.000000004</v>
      </c>
      <c r="N113" s="34">
        <v>0.79944517619047628</v>
      </c>
      <c r="O113" s="40">
        <v>75.441242941566671</v>
      </c>
      <c r="P113" s="40">
        <v>5.2410109203548387</v>
      </c>
    </row>
    <row r="114" spans="2:16" x14ac:dyDescent="0.2">
      <c r="B114" s="23" t="s">
        <v>316</v>
      </c>
      <c r="C114" s="26" t="s">
        <v>317</v>
      </c>
      <c r="D114" s="23" t="s">
        <v>204</v>
      </c>
      <c r="E114" s="32">
        <v>2021</v>
      </c>
      <c r="F114" s="32" t="s">
        <v>413</v>
      </c>
      <c r="G114" s="32" t="s">
        <v>205</v>
      </c>
      <c r="H114" s="32" t="s">
        <v>153</v>
      </c>
      <c r="I114" s="32">
        <v>2018</v>
      </c>
      <c r="J114" s="32">
        <v>74</v>
      </c>
      <c r="K114" s="40">
        <v>8756985</v>
      </c>
      <c r="L114" s="40">
        <v>1308515</v>
      </c>
      <c r="M114" s="40">
        <v>10065500</v>
      </c>
      <c r="N114" s="34">
        <v>0.87</v>
      </c>
      <c r="O114" s="40">
        <v>71.479199999999992</v>
      </c>
      <c r="P114" s="40">
        <v>8.8599989234042553</v>
      </c>
    </row>
    <row r="115" spans="2:16" x14ac:dyDescent="0.2">
      <c r="B115" s="23" t="s">
        <v>90</v>
      </c>
      <c r="C115" s="26" t="s">
        <v>318</v>
      </c>
      <c r="D115" s="23" t="s">
        <v>204</v>
      </c>
      <c r="E115" s="32">
        <v>2020</v>
      </c>
      <c r="F115" s="32" t="s">
        <v>413</v>
      </c>
      <c r="G115" s="32" t="s">
        <v>205</v>
      </c>
      <c r="H115" s="32" t="s">
        <v>153</v>
      </c>
      <c r="I115" s="32">
        <v>2018</v>
      </c>
      <c r="J115" s="32">
        <v>75</v>
      </c>
      <c r="K115" s="40">
        <v>6990500</v>
      </c>
      <c r="L115" s="40">
        <v>0</v>
      </c>
      <c r="M115" s="40">
        <v>6990500</v>
      </c>
      <c r="N115" s="34">
        <v>0.976000209985597</v>
      </c>
      <c r="O115" s="40">
        <v>46.116009921819462</v>
      </c>
      <c r="P115" s="40">
        <v>2.7669605953091674</v>
      </c>
    </row>
    <row r="116" spans="2:16" x14ac:dyDescent="0.2">
      <c r="B116" s="23" t="s">
        <v>90</v>
      </c>
      <c r="C116" s="26" t="s">
        <v>319</v>
      </c>
      <c r="D116" s="23" t="s">
        <v>204</v>
      </c>
      <c r="E116" s="32">
        <v>2020</v>
      </c>
      <c r="F116" s="32" t="s">
        <v>413</v>
      </c>
      <c r="G116" s="32" t="s">
        <v>205</v>
      </c>
      <c r="H116" s="32" t="s">
        <v>153</v>
      </c>
      <c r="I116" s="32">
        <v>2018</v>
      </c>
      <c r="J116" s="32">
        <v>71</v>
      </c>
      <c r="K116" s="40">
        <v>4647845</v>
      </c>
      <c r="L116" s="40">
        <v>0</v>
      </c>
      <c r="M116" s="40">
        <v>4647845</v>
      </c>
      <c r="N116" s="34">
        <v>0.99400008554502872</v>
      </c>
      <c r="O116" s="40">
        <v>42.100674823242585</v>
      </c>
      <c r="P116" s="40">
        <v>2.5260404893945547</v>
      </c>
    </row>
    <row r="117" spans="2:16" x14ac:dyDescent="0.2">
      <c r="B117" s="23" t="s">
        <v>90</v>
      </c>
      <c r="C117" s="26" t="s">
        <v>320</v>
      </c>
      <c r="D117" s="23" t="s">
        <v>204</v>
      </c>
      <c r="E117" s="32">
        <v>2020</v>
      </c>
      <c r="F117" s="32" t="s">
        <v>413</v>
      </c>
      <c r="G117" s="32" t="s">
        <v>205</v>
      </c>
      <c r="H117" s="32" t="s">
        <v>153</v>
      </c>
      <c r="I117" s="32">
        <v>2018</v>
      </c>
      <c r="J117" s="32">
        <v>70</v>
      </c>
      <c r="K117" s="40">
        <v>6231093</v>
      </c>
      <c r="L117" s="40">
        <v>0</v>
      </c>
      <c r="M117" s="40">
        <v>6231093</v>
      </c>
      <c r="N117" s="34">
        <v>0.97600055009834263</v>
      </c>
      <c r="O117" s="40">
        <v>61.214754502168049</v>
      </c>
      <c r="P117" s="40">
        <v>4.757950801877957</v>
      </c>
    </row>
    <row r="118" spans="2:16" x14ac:dyDescent="0.2">
      <c r="B118" s="23" t="s">
        <v>75</v>
      </c>
      <c r="C118" s="26" t="s">
        <v>143</v>
      </c>
      <c r="D118" s="23" t="s">
        <v>204</v>
      </c>
      <c r="E118" s="32">
        <v>2017</v>
      </c>
      <c r="F118" s="32" t="s">
        <v>415</v>
      </c>
      <c r="G118" s="32" t="s">
        <v>227</v>
      </c>
      <c r="H118" s="32" t="s">
        <v>164</v>
      </c>
      <c r="I118" s="32">
        <v>2013</v>
      </c>
      <c r="J118" s="32">
        <v>107</v>
      </c>
      <c r="K118" s="40">
        <v>9531657</v>
      </c>
      <c r="L118" s="40">
        <v>0</v>
      </c>
      <c r="M118" s="40">
        <v>9531657</v>
      </c>
      <c r="N118" s="34">
        <v>0.98200067687543169</v>
      </c>
      <c r="O118" s="40">
        <v>108.88040524930804</v>
      </c>
      <c r="P118" s="40">
        <v>8.7993683771295892</v>
      </c>
    </row>
    <row r="119" spans="2:16" x14ac:dyDescent="0.2">
      <c r="B119" s="23" t="s">
        <v>321</v>
      </c>
      <c r="C119" s="26" t="s">
        <v>322</v>
      </c>
      <c r="D119" s="23" t="s">
        <v>204</v>
      </c>
      <c r="E119" s="32">
        <v>2022</v>
      </c>
      <c r="F119" s="32" t="s">
        <v>413</v>
      </c>
      <c r="G119" s="32" t="s">
        <v>205</v>
      </c>
      <c r="H119" s="32" t="s">
        <v>153</v>
      </c>
      <c r="I119" s="32">
        <v>2018</v>
      </c>
      <c r="J119" s="32">
        <v>87</v>
      </c>
      <c r="K119" s="40">
        <v>4868421</v>
      </c>
      <c r="L119" s="40">
        <v>0</v>
      </c>
      <c r="M119" s="40">
        <v>4868421</v>
      </c>
      <c r="N119" s="34">
        <v>0.9736842</v>
      </c>
      <c r="O119" s="40">
        <v>28.366341798599997</v>
      </c>
      <c r="P119" s="40">
        <v>1.7019805079160002</v>
      </c>
    </row>
    <row r="120" spans="2:16" x14ac:dyDescent="0.2">
      <c r="B120" s="23" t="s">
        <v>133</v>
      </c>
      <c r="C120" s="26" t="s">
        <v>323</v>
      </c>
      <c r="D120" s="23" t="s">
        <v>204</v>
      </c>
      <c r="E120" s="32">
        <v>2021</v>
      </c>
      <c r="F120" s="32" t="s">
        <v>413</v>
      </c>
      <c r="G120" s="32" t="s">
        <v>205</v>
      </c>
      <c r="H120" s="32" t="s">
        <v>153</v>
      </c>
      <c r="I120" s="32">
        <v>2018</v>
      </c>
      <c r="J120" s="32">
        <v>78</v>
      </c>
      <c r="K120" s="40">
        <v>22700000</v>
      </c>
      <c r="L120" s="40">
        <v>0</v>
      </c>
      <c r="M120" s="40">
        <v>22700000</v>
      </c>
      <c r="N120" s="34">
        <v>0.9458333333333333</v>
      </c>
      <c r="O120" s="40">
        <v>222.045725</v>
      </c>
      <c r="P120" s="40">
        <v>15.74967775175287</v>
      </c>
    </row>
    <row r="121" spans="2:16" x14ac:dyDescent="0.2">
      <c r="B121" s="23" t="s">
        <v>91</v>
      </c>
      <c r="C121" s="26" t="s">
        <v>324</v>
      </c>
      <c r="D121" s="23" t="s">
        <v>204</v>
      </c>
      <c r="E121" s="32">
        <v>2020</v>
      </c>
      <c r="F121" s="32" t="s">
        <v>413</v>
      </c>
      <c r="G121" s="32" t="s">
        <v>205</v>
      </c>
      <c r="H121" s="32" t="s">
        <v>153</v>
      </c>
      <c r="I121" s="32">
        <v>2018</v>
      </c>
      <c r="J121" s="32">
        <v>60</v>
      </c>
      <c r="K121" s="40">
        <v>6668685</v>
      </c>
      <c r="L121" s="40">
        <v>0</v>
      </c>
      <c r="M121" s="40">
        <v>6668685</v>
      </c>
      <c r="N121" s="34">
        <v>0.98800002548268573</v>
      </c>
      <c r="O121" s="40">
        <v>107.24048676596716</v>
      </c>
      <c r="P121" s="40">
        <v>7.4649804947548724</v>
      </c>
    </row>
    <row r="122" spans="2:16" x14ac:dyDescent="0.2">
      <c r="B122" s="23" t="s">
        <v>91</v>
      </c>
      <c r="C122" s="26" t="s">
        <v>325</v>
      </c>
      <c r="D122" s="23" t="s">
        <v>204</v>
      </c>
      <c r="E122" s="32">
        <v>2020</v>
      </c>
      <c r="F122" s="32" t="s">
        <v>413</v>
      </c>
      <c r="G122" s="32" t="s">
        <v>205</v>
      </c>
      <c r="H122" s="32" t="s">
        <v>153</v>
      </c>
      <c r="I122" s="32">
        <v>2018</v>
      </c>
      <c r="J122" s="32">
        <v>59</v>
      </c>
      <c r="K122" s="40">
        <v>5723107</v>
      </c>
      <c r="L122" s="40">
        <v>0</v>
      </c>
      <c r="M122" s="40">
        <v>5723107</v>
      </c>
      <c r="N122" s="34">
        <v>0.97449420218290794</v>
      </c>
      <c r="O122" s="40">
        <v>86.972633050622349</v>
      </c>
      <c r="P122" s="40">
        <v>6.0547862197470392</v>
      </c>
    </row>
    <row r="123" spans="2:16" x14ac:dyDescent="0.2">
      <c r="B123" s="23" t="s">
        <v>91</v>
      </c>
      <c r="C123" s="26" t="s">
        <v>326</v>
      </c>
      <c r="D123" s="23" t="s">
        <v>204</v>
      </c>
      <c r="E123" s="32">
        <v>2020</v>
      </c>
      <c r="F123" s="32" t="s">
        <v>413</v>
      </c>
      <c r="G123" s="32" t="s">
        <v>205</v>
      </c>
      <c r="H123" s="32" t="s">
        <v>153</v>
      </c>
      <c r="I123" s="32">
        <v>2018</v>
      </c>
      <c r="J123" s="32" t="s">
        <v>165</v>
      </c>
      <c r="K123" s="40">
        <v>8097080</v>
      </c>
      <c r="L123" s="40">
        <v>0</v>
      </c>
      <c r="M123" s="40">
        <v>8097080</v>
      </c>
      <c r="N123" s="34">
        <v>0.97912028779588256</v>
      </c>
      <c r="O123" s="40">
        <v>88.458622400918998</v>
      </c>
      <c r="P123" s="40">
        <v>6.2702003639841708</v>
      </c>
    </row>
    <row r="124" spans="2:16" x14ac:dyDescent="0.2">
      <c r="B124" s="23" t="s">
        <v>91</v>
      </c>
      <c r="C124" s="26" t="s">
        <v>327</v>
      </c>
      <c r="D124" s="23" t="s">
        <v>204</v>
      </c>
      <c r="E124" s="32">
        <v>2021</v>
      </c>
      <c r="F124" s="32" t="s">
        <v>413</v>
      </c>
      <c r="G124" s="32" t="s">
        <v>205</v>
      </c>
      <c r="H124" s="32" t="s">
        <v>153</v>
      </c>
      <c r="I124" s="32">
        <v>2018</v>
      </c>
      <c r="J124" s="32">
        <v>68</v>
      </c>
      <c r="K124" s="40">
        <v>3947632</v>
      </c>
      <c r="L124" s="40">
        <v>0</v>
      </c>
      <c r="M124" s="40">
        <v>3947632</v>
      </c>
      <c r="N124" s="34">
        <v>1</v>
      </c>
      <c r="O124" s="40">
        <v>41.646000000000001</v>
      </c>
      <c r="P124" s="40">
        <v>2.9677980750000001</v>
      </c>
    </row>
    <row r="125" spans="2:16" x14ac:dyDescent="0.2">
      <c r="B125" s="23" t="s">
        <v>91</v>
      </c>
      <c r="C125" s="26" t="s">
        <v>328</v>
      </c>
      <c r="D125" s="23" t="s">
        <v>204</v>
      </c>
      <c r="E125" s="32">
        <v>2021</v>
      </c>
      <c r="F125" s="32" t="s">
        <v>413</v>
      </c>
      <c r="G125" s="32" t="s">
        <v>205</v>
      </c>
      <c r="H125" s="32" t="s">
        <v>153</v>
      </c>
      <c r="I125" s="32">
        <v>2018</v>
      </c>
      <c r="J125" s="32">
        <v>62</v>
      </c>
      <c r="K125" s="40">
        <v>4403250</v>
      </c>
      <c r="L125" s="40">
        <v>2935500</v>
      </c>
      <c r="M125" s="40">
        <v>7338750</v>
      </c>
      <c r="N125" s="34">
        <v>0.6</v>
      </c>
      <c r="O125" s="40">
        <v>58.270799999999994</v>
      </c>
      <c r="P125" s="40">
        <v>4.1872544136585361</v>
      </c>
    </row>
    <row r="126" spans="2:16" x14ac:dyDescent="0.2">
      <c r="B126" s="23" t="s">
        <v>91</v>
      </c>
      <c r="C126" s="26" t="s">
        <v>329</v>
      </c>
      <c r="D126" s="23" t="s">
        <v>204</v>
      </c>
      <c r="E126" s="32">
        <v>2021</v>
      </c>
      <c r="F126" s="32" t="s">
        <v>413</v>
      </c>
      <c r="G126" s="32" t="s">
        <v>205</v>
      </c>
      <c r="H126" s="32" t="s">
        <v>153</v>
      </c>
      <c r="I126" s="32">
        <v>2018</v>
      </c>
      <c r="J126" s="32" t="s">
        <v>166</v>
      </c>
      <c r="K126" s="40">
        <v>3511023</v>
      </c>
      <c r="L126" s="40">
        <v>0</v>
      </c>
      <c r="M126" s="40">
        <v>3511023</v>
      </c>
      <c r="N126" s="34">
        <v>1</v>
      </c>
      <c r="O126" s="40">
        <v>33.250300000000003</v>
      </c>
      <c r="P126" s="40">
        <v>2.4692319850659139</v>
      </c>
    </row>
    <row r="127" spans="2:16" ht="16.5" x14ac:dyDescent="0.2">
      <c r="B127" s="23" t="s">
        <v>330</v>
      </c>
      <c r="C127" s="26" t="s">
        <v>512</v>
      </c>
      <c r="D127" s="23" t="s">
        <v>308</v>
      </c>
      <c r="E127" s="32">
        <v>2022</v>
      </c>
      <c r="F127" s="32" t="s">
        <v>413</v>
      </c>
      <c r="G127" s="32" t="s">
        <v>205</v>
      </c>
      <c r="H127" s="32" t="s">
        <v>153</v>
      </c>
      <c r="I127" s="32">
        <v>2018</v>
      </c>
      <c r="J127" s="32">
        <v>82</v>
      </c>
      <c r="K127" s="40">
        <v>9750000</v>
      </c>
      <c r="L127" s="40">
        <v>0</v>
      </c>
      <c r="M127" s="40">
        <v>9750000</v>
      </c>
      <c r="N127" s="34">
        <v>0.97499999999999998</v>
      </c>
      <c r="O127" s="40">
        <v>65.854619999999997</v>
      </c>
      <c r="P127" s="40">
        <v>14.296234896878047</v>
      </c>
    </row>
    <row r="128" spans="2:16" x14ac:dyDescent="0.2">
      <c r="B128" s="23" t="s">
        <v>134</v>
      </c>
      <c r="C128" s="26" t="s">
        <v>147</v>
      </c>
      <c r="D128" s="23" t="s">
        <v>204</v>
      </c>
      <c r="E128" s="32">
        <v>2021</v>
      </c>
      <c r="F128" s="32" t="s">
        <v>413</v>
      </c>
      <c r="G128" s="32" t="s">
        <v>205</v>
      </c>
      <c r="H128" s="32" t="s">
        <v>153</v>
      </c>
      <c r="I128" s="32">
        <v>2018</v>
      </c>
      <c r="J128" s="32">
        <v>83</v>
      </c>
      <c r="K128" s="40">
        <v>10150000</v>
      </c>
      <c r="L128" s="40">
        <v>0</v>
      </c>
      <c r="M128" s="40">
        <v>10150000</v>
      </c>
      <c r="N128" s="34">
        <v>0.84583333333333333</v>
      </c>
      <c r="O128" s="40">
        <v>66.589920833333338</v>
      </c>
      <c r="P128" s="40">
        <v>3.9953952499999996</v>
      </c>
    </row>
    <row r="129" spans="2:16" x14ac:dyDescent="0.2">
      <c r="B129" s="23" t="s">
        <v>55</v>
      </c>
      <c r="C129" s="26" t="s">
        <v>56</v>
      </c>
      <c r="D129" s="23" t="s">
        <v>204</v>
      </c>
      <c r="E129" s="32">
        <v>2017</v>
      </c>
      <c r="F129" s="32" t="s">
        <v>415</v>
      </c>
      <c r="G129" s="32" t="s">
        <v>205</v>
      </c>
      <c r="H129" s="32" t="s">
        <v>154</v>
      </c>
      <c r="I129" s="32">
        <v>2013</v>
      </c>
      <c r="J129" s="32">
        <v>102</v>
      </c>
      <c r="K129" s="40">
        <v>13621234.619999999</v>
      </c>
      <c r="L129" s="40">
        <v>0</v>
      </c>
      <c r="M129" s="40">
        <v>13621234.619999999</v>
      </c>
      <c r="N129" s="34">
        <v>0.87686368110701918</v>
      </c>
      <c r="O129" s="40">
        <v>446.06756948858953</v>
      </c>
      <c r="P129" s="40">
        <v>78.258094391078146</v>
      </c>
    </row>
    <row r="130" spans="2:16" x14ac:dyDescent="0.2">
      <c r="B130" s="23" t="s">
        <v>92</v>
      </c>
      <c r="C130" s="26" t="s">
        <v>331</v>
      </c>
      <c r="D130" s="23" t="s">
        <v>204</v>
      </c>
      <c r="E130" s="32">
        <v>2020</v>
      </c>
      <c r="F130" s="32" t="s">
        <v>413</v>
      </c>
      <c r="G130" s="32" t="s">
        <v>205</v>
      </c>
      <c r="H130" s="32" t="s">
        <v>153</v>
      </c>
      <c r="I130" s="32">
        <v>2018</v>
      </c>
      <c r="J130" s="32">
        <v>89</v>
      </c>
      <c r="K130" s="40">
        <v>2823530</v>
      </c>
      <c r="L130" s="40">
        <v>0</v>
      </c>
      <c r="M130" s="40">
        <v>2823530</v>
      </c>
      <c r="N130" s="34">
        <v>0.88235312499999996</v>
      </c>
      <c r="O130" s="40">
        <v>14.073532343749999</v>
      </c>
      <c r="P130" s="40">
        <v>0.96836076162838847</v>
      </c>
    </row>
    <row r="131" spans="2:16" ht="30.75" x14ac:dyDescent="0.2">
      <c r="B131" s="23" t="s">
        <v>93</v>
      </c>
      <c r="C131" s="26" t="s">
        <v>513</v>
      </c>
      <c r="D131" s="23" t="s">
        <v>308</v>
      </c>
      <c r="E131" s="32">
        <v>2017</v>
      </c>
      <c r="F131" s="32" t="s">
        <v>417</v>
      </c>
      <c r="G131" s="32" t="s">
        <v>227</v>
      </c>
      <c r="H131" s="32" t="s">
        <v>154</v>
      </c>
      <c r="I131" s="32">
        <v>2013</v>
      </c>
      <c r="J131" s="32">
        <v>138</v>
      </c>
      <c r="K131" s="40">
        <v>4962140</v>
      </c>
      <c r="L131" s="40">
        <v>0</v>
      </c>
      <c r="M131" s="40">
        <v>4962140</v>
      </c>
      <c r="N131" s="34">
        <v>0.98000157996603077</v>
      </c>
      <c r="O131" s="40">
        <v>314.87450764308568</v>
      </c>
      <c r="P131" s="40">
        <v>20.304634917105648</v>
      </c>
    </row>
    <row r="132" spans="2:16" x14ac:dyDescent="0.2">
      <c r="B132" s="23" t="s">
        <v>94</v>
      </c>
      <c r="C132" s="26" t="s">
        <v>332</v>
      </c>
      <c r="D132" s="23" t="s">
        <v>204</v>
      </c>
      <c r="E132" s="32">
        <v>2019</v>
      </c>
      <c r="F132" s="32" t="s">
        <v>413</v>
      </c>
      <c r="G132" s="32" t="s">
        <v>205</v>
      </c>
      <c r="H132" s="32" t="s">
        <v>153</v>
      </c>
      <c r="I132" s="32">
        <v>2018</v>
      </c>
      <c r="J132" s="32">
        <v>72</v>
      </c>
      <c r="K132" s="40">
        <v>6228076</v>
      </c>
      <c r="L132" s="40">
        <v>0</v>
      </c>
      <c r="M132" s="40">
        <v>6228076</v>
      </c>
      <c r="N132" s="34">
        <v>0.98000039967415542</v>
      </c>
      <c r="O132" s="40">
        <v>45.070218381014406</v>
      </c>
      <c r="P132" s="40">
        <v>2.7042131028608649</v>
      </c>
    </row>
    <row r="133" spans="2:16" x14ac:dyDescent="0.2">
      <c r="B133" s="23" t="s">
        <v>139</v>
      </c>
      <c r="C133" s="26" t="s">
        <v>148</v>
      </c>
      <c r="D133" s="23" t="s">
        <v>204</v>
      </c>
      <c r="E133" s="32">
        <v>2021</v>
      </c>
      <c r="F133" s="32" t="s">
        <v>413</v>
      </c>
      <c r="G133" s="32" t="s">
        <v>205</v>
      </c>
      <c r="H133" s="32" t="s">
        <v>153</v>
      </c>
      <c r="I133" s="32">
        <v>2018</v>
      </c>
      <c r="J133" s="32">
        <v>48</v>
      </c>
      <c r="K133" s="40">
        <v>31290436.66</v>
      </c>
      <c r="L133" s="40">
        <v>18709563.34</v>
      </c>
      <c r="M133" s="40">
        <v>50000000</v>
      </c>
      <c r="N133" s="34">
        <v>0.62580873319999997</v>
      </c>
      <c r="O133" s="40">
        <v>616.11871077513115</v>
      </c>
      <c r="P133" s="40">
        <v>47.354080477075577</v>
      </c>
    </row>
    <row r="134" spans="2:16" x14ac:dyDescent="0.2">
      <c r="B134" s="23" t="s">
        <v>333</v>
      </c>
      <c r="C134" s="26" t="s">
        <v>334</v>
      </c>
      <c r="D134" s="23" t="s">
        <v>204</v>
      </c>
      <c r="E134" s="32">
        <v>2022</v>
      </c>
      <c r="F134" s="32" t="s">
        <v>413</v>
      </c>
      <c r="G134" s="32" t="s">
        <v>205</v>
      </c>
      <c r="H134" s="32" t="s">
        <v>153</v>
      </c>
      <c r="I134" s="32">
        <v>2018</v>
      </c>
      <c r="J134" s="32">
        <v>76</v>
      </c>
      <c r="K134" s="40">
        <v>23750000</v>
      </c>
      <c r="L134" s="40">
        <v>0</v>
      </c>
      <c r="M134" s="40">
        <v>23750000</v>
      </c>
      <c r="N134" s="34">
        <v>0.95</v>
      </c>
      <c r="O134" s="40">
        <v>177.95628000000002</v>
      </c>
      <c r="P134" s="40">
        <v>8.7507659159999989</v>
      </c>
    </row>
    <row r="135" spans="2:16" x14ac:dyDescent="0.2">
      <c r="B135" s="23" t="s">
        <v>135</v>
      </c>
      <c r="C135" s="26" t="s">
        <v>335</v>
      </c>
      <c r="D135" s="23" t="s">
        <v>204</v>
      </c>
      <c r="E135" s="32">
        <v>2021</v>
      </c>
      <c r="F135" s="32" t="s">
        <v>413</v>
      </c>
      <c r="G135" s="32" t="s">
        <v>205</v>
      </c>
      <c r="H135" s="32" t="s">
        <v>153</v>
      </c>
      <c r="I135" s="32">
        <v>2018</v>
      </c>
      <c r="J135" s="32">
        <v>86</v>
      </c>
      <c r="K135" s="40">
        <v>2910860.18</v>
      </c>
      <c r="L135" s="40">
        <v>0</v>
      </c>
      <c r="M135" s="40">
        <v>2910860.18</v>
      </c>
      <c r="N135" s="34">
        <v>0.8820788424242425</v>
      </c>
      <c r="O135" s="40">
        <v>16.3625625269697</v>
      </c>
      <c r="P135" s="40">
        <v>0.9817537516181819</v>
      </c>
    </row>
    <row r="136" spans="2:16" x14ac:dyDescent="0.2">
      <c r="B136" s="23" t="s">
        <v>57</v>
      </c>
      <c r="C136" s="26" t="s">
        <v>336</v>
      </c>
      <c r="D136" s="23" t="s">
        <v>204</v>
      </c>
      <c r="E136" s="32">
        <v>2019</v>
      </c>
      <c r="F136" s="32" t="s">
        <v>413</v>
      </c>
      <c r="G136" s="32" t="s">
        <v>205</v>
      </c>
      <c r="H136" s="32" t="s">
        <v>153</v>
      </c>
      <c r="I136" s="32">
        <v>2018</v>
      </c>
      <c r="J136" s="32">
        <v>78</v>
      </c>
      <c r="K136" s="40">
        <v>26606968.27</v>
      </c>
      <c r="L136" s="40">
        <v>0</v>
      </c>
      <c r="M136" s="40">
        <v>26606968.27</v>
      </c>
      <c r="N136" s="34">
        <v>0.98399337470150405</v>
      </c>
      <c r="O136" s="40">
        <v>264.08217391564028</v>
      </c>
      <c r="P136" s="40">
        <v>43.0592934100344</v>
      </c>
    </row>
    <row r="137" spans="2:16" x14ac:dyDescent="0.2">
      <c r="B137" s="23" t="s">
        <v>337</v>
      </c>
      <c r="C137" s="26" t="s">
        <v>338</v>
      </c>
      <c r="D137" s="23" t="s">
        <v>204</v>
      </c>
      <c r="E137" s="32">
        <v>2019</v>
      </c>
      <c r="F137" s="32" t="s">
        <v>413</v>
      </c>
      <c r="G137" s="32" t="s">
        <v>205</v>
      </c>
      <c r="H137" s="32" t="s">
        <v>153</v>
      </c>
      <c r="I137" s="32">
        <v>2018</v>
      </c>
      <c r="J137" s="32">
        <v>83</v>
      </c>
      <c r="K137" s="40">
        <v>3756799.88</v>
      </c>
      <c r="L137" s="40">
        <v>0</v>
      </c>
      <c r="M137" s="40">
        <v>3756799.88</v>
      </c>
      <c r="N137" s="34">
        <v>0.93606884078910924</v>
      </c>
      <c r="O137" s="40">
        <v>23.981147632176192</v>
      </c>
      <c r="P137" s="40">
        <v>1.4388688579305715</v>
      </c>
    </row>
    <row r="138" spans="2:16" x14ac:dyDescent="0.2">
      <c r="B138" s="23" t="s">
        <v>136</v>
      </c>
      <c r="C138" s="26" t="s">
        <v>339</v>
      </c>
      <c r="D138" s="23" t="s">
        <v>204</v>
      </c>
      <c r="E138" s="32">
        <v>2021</v>
      </c>
      <c r="F138" s="32" t="s">
        <v>413</v>
      </c>
      <c r="G138" s="32" t="s">
        <v>205</v>
      </c>
      <c r="H138" s="32" t="s">
        <v>153</v>
      </c>
      <c r="I138" s="32">
        <v>2018</v>
      </c>
      <c r="J138" s="32">
        <v>72</v>
      </c>
      <c r="K138" s="40">
        <v>22240301.210000001</v>
      </c>
      <c r="L138" s="40">
        <v>2759698.7899999991</v>
      </c>
      <c r="M138" s="40">
        <v>25000000</v>
      </c>
      <c r="N138" s="34">
        <v>0.88961204840000008</v>
      </c>
      <c r="O138" s="40">
        <v>202.09032227647316</v>
      </c>
      <c r="P138" s="40">
        <v>17.783948360329632</v>
      </c>
    </row>
    <row r="139" spans="2:16" x14ac:dyDescent="0.2">
      <c r="B139" s="23" t="s">
        <v>141</v>
      </c>
      <c r="C139" s="26" t="s">
        <v>151</v>
      </c>
      <c r="D139" s="23" t="s">
        <v>340</v>
      </c>
      <c r="E139" s="32">
        <v>2021</v>
      </c>
      <c r="F139" s="32" t="s">
        <v>413</v>
      </c>
      <c r="G139" s="32" t="s">
        <v>205</v>
      </c>
      <c r="H139" s="32" t="s">
        <v>178</v>
      </c>
      <c r="I139" s="32" t="s">
        <v>178</v>
      </c>
      <c r="J139" s="32" t="s">
        <v>178</v>
      </c>
      <c r="K139" s="40">
        <v>7562442.0199999996</v>
      </c>
      <c r="L139" s="40">
        <v>0</v>
      </c>
      <c r="M139" s="40">
        <v>7562442.0199999996</v>
      </c>
      <c r="N139" s="34">
        <v>0.93584884501538113</v>
      </c>
      <c r="O139" s="40">
        <v>486.64139940799816</v>
      </c>
      <c r="P139" s="40">
        <v>56.663027188915279</v>
      </c>
    </row>
    <row r="140" spans="2:16" x14ac:dyDescent="0.2">
      <c r="B140" s="23" t="s">
        <v>95</v>
      </c>
      <c r="C140" s="26" t="s">
        <v>341</v>
      </c>
      <c r="D140" s="23" t="s">
        <v>204</v>
      </c>
      <c r="E140" s="32">
        <v>2022</v>
      </c>
      <c r="F140" s="32" t="s">
        <v>413</v>
      </c>
      <c r="G140" s="32" t="s">
        <v>205</v>
      </c>
      <c r="H140" s="32" t="s">
        <v>153</v>
      </c>
      <c r="I140" s="32">
        <v>2018</v>
      </c>
      <c r="J140" s="32">
        <v>75</v>
      </c>
      <c r="K140" s="40">
        <v>2000000</v>
      </c>
      <c r="L140" s="40">
        <v>17049580</v>
      </c>
      <c r="M140" s="40">
        <v>19049580</v>
      </c>
      <c r="N140" s="34">
        <v>0.1049891913627492</v>
      </c>
      <c r="O140" s="40">
        <v>6.2582482133464357</v>
      </c>
      <c r="P140" s="40">
        <v>0.79588619752377743</v>
      </c>
    </row>
    <row r="141" spans="2:16" x14ac:dyDescent="0.2">
      <c r="B141" s="23" t="s">
        <v>96</v>
      </c>
      <c r="C141" s="26" t="s">
        <v>342</v>
      </c>
      <c r="D141" s="23" t="s">
        <v>204</v>
      </c>
      <c r="E141" s="32">
        <v>2022</v>
      </c>
      <c r="F141" s="32" t="s">
        <v>413</v>
      </c>
      <c r="G141" s="32" t="s">
        <v>205</v>
      </c>
      <c r="H141" s="32" t="s">
        <v>153</v>
      </c>
      <c r="I141" s="32">
        <v>2018</v>
      </c>
      <c r="J141" s="32">
        <v>75</v>
      </c>
      <c r="K141" s="40">
        <v>2050000</v>
      </c>
      <c r="L141" s="40">
        <v>4054836</v>
      </c>
      <c r="M141" s="40">
        <v>6104836</v>
      </c>
      <c r="N141" s="34">
        <v>0.33579935644462849</v>
      </c>
      <c r="O141" s="40">
        <v>13.060915968913825</v>
      </c>
      <c r="P141" s="40">
        <v>0.69279641226412458</v>
      </c>
    </row>
    <row r="142" spans="2:16" x14ac:dyDescent="0.2">
      <c r="B142" s="23" t="s">
        <v>96</v>
      </c>
      <c r="C142" s="26" t="s">
        <v>343</v>
      </c>
      <c r="D142" s="23" t="s">
        <v>204</v>
      </c>
      <c r="E142" s="32">
        <v>2021</v>
      </c>
      <c r="F142" s="32" t="s">
        <v>413</v>
      </c>
      <c r="G142" s="32" t="s">
        <v>205</v>
      </c>
      <c r="H142" s="32" t="s">
        <v>153</v>
      </c>
      <c r="I142" s="32">
        <v>2018</v>
      </c>
      <c r="J142" s="32">
        <v>75</v>
      </c>
      <c r="K142" s="40">
        <v>4250000</v>
      </c>
      <c r="L142" s="40">
        <v>0</v>
      </c>
      <c r="M142" s="40">
        <v>4250000</v>
      </c>
      <c r="N142" s="34">
        <v>1</v>
      </c>
      <c r="O142" s="40">
        <v>38.413499999999999</v>
      </c>
      <c r="P142" s="40">
        <v>2.3199494382352941</v>
      </c>
    </row>
    <row r="143" spans="2:16" x14ac:dyDescent="0.2">
      <c r="B143" s="23" t="s">
        <v>95</v>
      </c>
      <c r="C143" s="26" t="s">
        <v>344</v>
      </c>
      <c r="D143" s="23" t="s">
        <v>204</v>
      </c>
      <c r="E143" s="32">
        <v>2021</v>
      </c>
      <c r="F143" s="32" t="s">
        <v>413</v>
      </c>
      <c r="G143" s="32" t="s">
        <v>205</v>
      </c>
      <c r="H143" s="32" t="s">
        <v>153</v>
      </c>
      <c r="I143" s="32">
        <v>2018</v>
      </c>
      <c r="J143" s="32" t="s">
        <v>345</v>
      </c>
      <c r="K143" s="40">
        <v>6655545</v>
      </c>
      <c r="L143" s="40">
        <v>9577494</v>
      </c>
      <c r="M143" s="40">
        <v>16233039</v>
      </c>
      <c r="N143" s="34">
        <v>0.40999993901326792</v>
      </c>
      <c r="O143" s="40">
        <v>54.206501936883164</v>
      </c>
      <c r="P143" s="40">
        <v>3.25239011621299</v>
      </c>
    </row>
    <row r="144" spans="2:16" x14ac:dyDescent="0.2">
      <c r="B144" s="23" t="s">
        <v>95</v>
      </c>
      <c r="C144" s="26" t="s">
        <v>346</v>
      </c>
      <c r="D144" s="23" t="s">
        <v>204</v>
      </c>
      <c r="E144" s="32">
        <v>2020</v>
      </c>
      <c r="F144" s="32" t="s">
        <v>413</v>
      </c>
      <c r="G144" s="32" t="s">
        <v>205</v>
      </c>
      <c r="H144" s="32" t="s">
        <v>153</v>
      </c>
      <c r="I144" s="32">
        <v>2018</v>
      </c>
      <c r="J144" s="32">
        <v>72</v>
      </c>
      <c r="K144" s="40">
        <v>4567050</v>
      </c>
      <c r="L144" s="40">
        <v>0</v>
      </c>
      <c r="M144" s="40">
        <v>4567050</v>
      </c>
      <c r="N144" s="34">
        <v>1</v>
      </c>
      <c r="O144" s="40">
        <v>44.244</v>
      </c>
      <c r="P144" s="40">
        <v>2.6546399999999997</v>
      </c>
    </row>
    <row r="145" spans="2:16" x14ac:dyDescent="0.2">
      <c r="B145" s="23" t="s">
        <v>96</v>
      </c>
      <c r="C145" s="26" t="s">
        <v>347</v>
      </c>
      <c r="D145" s="23" t="s">
        <v>204</v>
      </c>
      <c r="E145" s="32">
        <v>2019</v>
      </c>
      <c r="F145" s="32" t="s">
        <v>413</v>
      </c>
      <c r="G145" s="32" t="s">
        <v>205</v>
      </c>
      <c r="H145" s="32" t="s">
        <v>153</v>
      </c>
      <c r="I145" s="32">
        <v>2018</v>
      </c>
      <c r="J145" s="32" t="s">
        <v>167</v>
      </c>
      <c r="K145" s="40">
        <v>14695956</v>
      </c>
      <c r="L145" s="40">
        <v>0</v>
      </c>
      <c r="M145" s="40">
        <v>14695956</v>
      </c>
      <c r="N145" s="34">
        <v>0.98666666666666669</v>
      </c>
      <c r="O145" s="40">
        <v>98.071706666666671</v>
      </c>
      <c r="P145" s="40">
        <v>5.8843024000000002</v>
      </c>
    </row>
    <row r="146" spans="2:16" x14ac:dyDescent="0.2">
      <c r="B146" s="23" t="s">
        <v>96</v>
      </c>
      <c r="C146" s="26" t="s">
        <v>348</v>
      </c>
      <c r="D146" s="23" t="s">
        <v>204</v>
      </c>
      <c r="E146" s="32">
        <v>2019</v>
      </c>
      <c r="F146" s="32" t="s">
        <v>413</v>
      </c>
      <c r="G146" s="32" t="s">
        <v>227</v>
      </c>
      <c r="H146" s="32" t="s">
        <v>154</v>
      </c>
      <c r="I146" s="32">
        <v>2018</v>
      </c>
      <c r="J146" s="32">
        <v>84</v>
      </c>
      <c r="K146" s="40">
        <v>8133560</v>
      </c>
      <c r="L146" s="40">
        <v>0</v>
      </c>
      <c r="M146" s="40">
        <v>8133560</v>
      </c>
      <c r="N146" s="34">
        <v>0.98000012048846019</v>
      </c>
      <c r="O146" s="40">
        <v>12.259801507310636</v>
      </c>
      <c r="P146" s="40">
        <v>1.0309550005993837</v>
      </c>
    </row>
    <row r="147" spans="2:16" x14ac:dyDescent="0.2">
      <c r="B147" s="23" t="s">
        <v>96</v>
      </c>
      <c r="C147" s="26" t="s">
        <v>349</v>
      </c>
      <c r="D147" s="23" t="s">
        <v>204</v>
      </c>
      <c r="E147" s="32">
        <v>2020</v>
      </c>
      <c r="F147" s="32" t="s">
        <v>413</v>
      </c>
      <c r="G147" s="32" t="s">
        <v>205</v>
      </c>
      <c r="H147" s="32" t="s">
        <v>153</v>
      </c>
      <c r="I147" s="32">
        <v>2018</v>
      </c>
      <c r="J147" s="32">
        <v>73</v>
      </c>
      <c r="K147" s="40">
        <v>6313690</v>
      </c>
      <c r="L147" s="40">
        <v>0</v>
      </c>
      <c r="M147" s="40">
        <v>6313690</v>
      </c>
      <c r="N147" s="34">
        <v>0.99250007859905054</v>
      </c>
      <c r="O147" s="40">
        <v>47.040533725280596</v>
      </c>
      <c r="P147" s="40">
        <v>3.0510490174216995</v>
      </c>
    </row>
    <row r="148" spans="2:16" x14ac:dyDescent="0.2">
      <c r="B148" s="23" t="s">
        <v>137</v>
      </c>
      <c r="C148" s="26" t="s">
        <v>350</v>
      </c>
      <c r="D148" s="23" t="s">
        <v>204</v>
      </c>
      <c r="E148" s="32">
        <v>2020</v>
      </c>
      <c r="F148" s="32" t="s">
        <v>413</v>
      </c>
      <c r="G148" s="32" t="s">
        <v>205</v>
      </c>
      <c r="H148" s="32" t="s">
        <v>153</v>
      </c>
      <c r="I148" s="32">
        <v>2018</v>
      </c>
      <c r="J148" s="32">
        <v>75</v>
      </c>
      <c r="K148" s="40">
        <v>8404106</v>
      </c>
      <c r="L148" s="40">
        <v>0</v>
      </c>
      <c r="M148" s="40">
        <v>8404106</v>
      </c>
      <c r="N148" s="34">
        <v>0.98363642428558806</v>
      </c>
      <c r="O148" s="40">
        <v>65.170831291041637</v>
      </c>
      <c r="P148" s="40">
        <v>4.053829365150575</v>
      </c>
    </row>
    <row r="149" spans="2:16" x14ac:dyDescent="0.2">
      <c r="B149" s="23" t="s">
        <v>137</v>
      </c>
      <c r="C149" s="26" t="s">
        <v>351</v>
      </c>
      <c r="D149" s="23" t="s">
        <v>204</v>
      </c>
      <c r="E149" s="32">
        <v>2022</v>
      </c>
      <c r="F149" s="32" t="s">
        <v>413</v>
      </c>
      <c r="G149" s="32" t="s">
        <v>205</v>
      </c>
      <c r="H149" s="32" t="s">
        <v>153</v>
      </c>
      <c r="I149" s="32">
        <v>2018</v>
      </c>
      <c r="J149" s="32">
        <v>75</v>
      </c>
      <c r="K149" s="40">
        <v>2400000</v>
      </c>
      <c r="L149" s="40">
        <v>15386000</v>
      </c>
      <c r="M149" s="40">
        <v>17786000</v>
      </c>
      <c r="N149" s="34">
        <v>0.13493759136399416</v>
      </c>
      <c r="O149" s="40">
        <v>12.643517373214889</v>
      </c>
      <c r="P149" s="40">
        <v>1.339367215276571</v>
      </c>
    </row>
    <row r="150" spans="2:16" x14ac:dyDescent="0.2">
      <c r="B150" s="23" t="s">
        <v>352</v>
      </c>
      <c r="C150" s="26" t="s">
        <v>353</v>
      </c>
      <c r="D150" s="23" t="s">
        <v>204</v>
      </c>
      <c r="E150" s="32">
        <v>2022</v>
      </c>
      <c r="F150" s="32" t="s">
        <v>414</v>
      </c>
      <c r="G150" s="32" t="s">
        <v>205</v>
      </c>
      <c r="H150" s="32" t="s">
        <v>153</v>
      </c>
      <c r="I150" s="32">
        <v>2018</v>
      </c>
      <c r="J150" s="32">
        <v>75</v>
      </c>
      <c r="K150" s="40">
        <v>0</v>
      </c>
      <c r="L150" s="40">
        <v>12129000</v>
      </c>
      <c r="M150" s="40">
        <v>12129000</v>
      </c>
      <c r="N150" s="34">
        <v>0</v>
      </c>
      <c r="O150" s="40">
        <v>0</v>
      </c>
      <c r="P150" s="40">
        <v>0</v>
      </c>
    </row>
    <row r="151" spans="2:16" x14ac:dyDescent="0.2">
      <c r="B151" s="23" t="s">
        <v>98</v>
      </c>
      <c r="C151" s="26" t="s">
        <v>354</v>
      </c>
      <c r="D151" s="23" t="s">
        <v>204</v>
      </c>
      <c r="E151" s="32">
        <v>2022</v>
      </c>
      <c r="F151" s="32" t="s">
        <v>413</v>
      </c>
      <c r="G151" s="32" t="s">
        <v>205</v>
      </c>
      <c r="H151" s="32" t="s">
        <v>153</v>
      </c>
      <c r="I151" s="32">
        <v>2018</v>
      </c>
      <c r="J151" s="32">
        <v>66</v>
      </c>
      <c r="K151" s="40">
        <v>12393835.289999999</v>
      </c>
      <c r="L151" s="40">
        <v>0</v>
      </c>
      <c r="M151" s="40">
        <v>12393835.289999999</v>
      </c>
      <c r="N151" s="34">
        <v>0.97592613282135254</v>
      </c>
      <c r="O151" s="40">
        <v>177.32187462910846</v>
      </c>
      <c r="P151" s="40">
        <v>45.969889989075327</v>
      </c>
    </row>
    <row r="152" spans="2:16" x14ac:dyDescent="0.2">
      <c r="B152" s="23" t="s">
        <v>98</v>
      </c>
      <c r="C152" s="26" t="s">
        <v>355</v>
      </c>
      <c r="D152" s="23" t="s">
        <v>204</v>
      </c>
      <c r="E152" s="32">
        <v>2018</v>
      </c>
      <c r="F152" s="32" t="s">
        <v>417</v>
      </c>
      <c r="G152" s="32" t="s">
        <v>205</v>
      </c>
      <c r="H152" s="32" t="s">
        <v>153</v>
      </c>
      <c r="I152" s="32">
        <v>2018</v>
      </c>
      <c r="J152" s="32">
        <v>84</v>
      </c>
      <c r="K152" s="40">
        <v>1550000</v>
      </c>
      <c r="L152" s="40">
        <v>0</v>
      </c>
      <c r="M152" s="40">
        <v>1550000</v>
      </c>
      <c r="N152" s="34">
        <v>0.77500000000000002</v>
      </c>
      <c r="O152" s="40">
        <v>7.2726000000000006</v>
      </c>
      <c r="P152" s="40">
        <v>0.43635600000000002</v>
      </c>
    </row>
    <row r="153" spans="2:16" x14ac:dyDescent="0.2">
      <c r="B153" s="23" t="s">
        <v>356</v>
      </c>
      <c r="C153" s="26" t="s">
        <v>357</v>
      </c>
      <c r="D153" s="23" t="s">
        <v>204</v>
      </c>
      <c r="E153" s="32">
        <v>2022</v>
      </c>
      <c r="F153" s="32" t="s">
        <v>413</v>
      </c>
      <c r="G153" s="32" t="s">
        <v>205</v>
      </c>
      <c r="H153" s="32" t="s">
        <v>153</v>
      </c>
      <c r="I153" s="32">
        <v>2018</v>
      </c>
      <c r="J153" s="32">
        <v>87</v>
      </c>
      <c r="K153" s="40">
        <v>2475084.33</v>
      </c>
      <c r="L153" s="40">
        <v>149452.68999999994</v>
      </c>
      <c r="M153" s="40">
        <v>2624537.02</v>
      </c>
      <c r="N153" s="34">
        <v>0.94305559843084252</v>
      </c>
      <c r="O153" s="40">
        <v>11.916450541772127</v>
      </c>
      <c r="P153" s="40">
        <v>0.71995057884769398</v>
      </c>
    </row>
    <row r="154" spans="2:16" ht="45" x14ac:dyDescent="0.2">
      <c r="B154" s="23" t="s">
        <v>356</v>
      </c>
      <c r="C154" s="26" t="s">
        <v>514</v>
      </c>
      <c r="D154" s="23" t="s">
        <v>308</v>
      </c>
      <c r="E154" s="32">
        <v>2016</v>
      </c>
      <c r="F154" s="32" t="s">
        <v>415</v>
      </c>
      <c r="G154" s="32" t="s">
        <v>205</v>
      </c>
      <c r="H154" s="32" t="s">
        <v>153</v>
      </c>
      <c r="I154" s="32">
        <v>2018</v>
      </c>
      <c r="J154" s="32" t="s">
        <v>358</v>
      </c>
      <c r="K154" s="40">
        <v>40000000</v>
      </c>
      <c r="L154" s="40">
        <v>0</v>
      </c>
      <c r="M154" s="40">
        <v>40000000</v>
      </c>
      <c r="N154" s="34">
        <v>1</v>
      </c>
      <c r="O154" s="40">
        <v>292.64190000000002</v>
      </c>
      <c r="P154" s="40">
        <v>17.672752049090676</v>
      </c>
    </row>
    <row r="155" spans="2:16" ht="28.5" x14ac:dyDescent="0.2">
      <c r="B155" s="23" t="s">
        <v>140</v>
      </c>
      <c r="C155" s="26" t="s">
        <v>359</v>
      </c>
      <c r="D155" s="23" t="s">
        <v>204</v>
      </c>
      <c r="E155" s="32">
        <v>2020</v>
      </c>
      <c r="F155" s="32" t="s">
        <v>413</v>
      </c>
      <c r="G155" s="32" t="s">
        <v>227</v>
      </c>
      <c r="H155" s="32" t="s">
        <v>154</v>
      </c>
      <c r="I155" s="32">
        <v>2018</v>
      </c>
      <c r="J155" s="32" t="s">
        <v>172</v>
      </c>
      <c r="K155" s="40">
        <v>25000000</v>
      </c>
      <c r="L155" s="40">
        <v>0</v>
      </c>
      <c r="M155" s="40">
        <v>25000000</v>
      </c>
      <c r="N155" s="34">
        <v>1</v>
      </c>
      <c r="O155" s="40">
        <v>97.415999999999997</v>
      </c>
      <c r="P155" s="40">
        <v>6.8046110880741679</v>
      </c>
    </row>
    <row r="156" spans="2:16" x14ac:dyDescent="0.2">
      <c r="B156" s="23" t="s">
        <v>99</v>
      </c>
      <c r="C156" s="26" t="s">
        <v>100</v>
      </c>
      <c r="D156" s="23" t="s">
        <v>204</v>
      </c>
      <c r="E156" s="32">
        <v>2016</v>
      </c>
      <c r="F156" s="32" t="s">
        <v>415</v>
      </c>
      <c r="G156" s="32" t="s">
        <v>205</v>
      </c>
      <c r="H156" s="32" t="s">
        <v>154</v>
      </c>
      <c r="I156" s="32">
        <v>2013</v>
      </c>
      <c r="J156" s="32">
        <v>101</v>
      </c>
      <c r="K156" s="40">
        <v>9902444</v>
      </c>
      <c r="L156" s="40">
        <v>0</v>
      </c>
      <c r="M156" s="40">
        <v>9902444</v>
      </c>
      <c r="N156" s="34">
        <v>0.70731742857142854</v>
      </c>
      <c r="O156" s="40">
        <v>302.34637142999998</v>
      </c>
      <c r="P156" s="40">
        <v>31.084389576387469</v>
      </c>
    </row>
    <row r="157" spans="2:16" x14ac:dyDescent="0.2">
      <c r="B157" s="23" t="s">
        <v>101</v>
      </c>
      <c r="C157" s="26" t="s">
        <v>290</v>
      </c>
      <c r="D157" s="23" t="s">
        <v>204</v>
      </c>
      <c r="E157" s="32">
        <v>2019</v>
      </c>
      <c r="F157" s="32" t="s">
        <v>413</v>
      </c>
      <c r="G157" s="32" t="s">
        <v>227</v>
      </c>
      <c r="H157" s="32" t="s">
        <v>154</v>
      </c>
      <c r="I157" s="32">
        <v>2018</v>
      </c>
      <c r="J157" s="32">
        <v>76</v>
      </c>
      <c r="K157" s="40">
        <v>9895355</v>
      </c>
      <c r="L157" s="40">
        <v>0</v>
      </c>
      <c r="M157" s="40">
        <v>9895355</v>
      </c>
      <c r="N157" s="34">
        <v>0.98000009903637608</v>
      </c>
      <c r="O157" s="40">
        <v>133.57656149891557</v>
      </c>
      <c r="P157" s="40">
        <v>11.728286607647359</v>
      </c>
    </row>
    <row r="158" spans="2:16" x14ac:dyDescent="0.2">
      <c r="B158" s="23" t="s">
        <v>102</v>
      </c>
      <c r="C158" s="26" t="s">
        <v>360</v>
      </c>
      <c r="D158" s="23" t="s">
        <v>204</v>
      </c>
      <c r="E158" s="32">
        <v>2022</v>
      </c>
      <c r="F158" s="32" t="s">
        <v>413</v>
      </c>
      <c r="G158" s="32" t="s">
        <v>205</v>
      </c>
      <c r="H158" s="32" t="s">
        <v>153</v>
      </c>
      <c r="I158" s="32">
        <v>2018</v>
      </c>
      <c r="J158" s="32">
        <v>75</v>
      </c>
      <c r="K158" s="40">
        <v>22578480</v>
      </c>
      <c r="L158" s="40">
        <v>0</v>
      </c>
      <c r="M158" s="40">
        <v>22578480</v>
      </c>
      <c r="N158" s="34">
        <v>1</v>
      </c>
      <c r="O158" s="40">
        <v>147.09</v>
      </c>
      <c r="P158" s="40">
        <v>15.854964818181816</v>
      </c>
    </row>
    <row r="159" spans="2:16" x14ac:dyDescent="0.2">
      <c r="B159" s="23" t="s">
        <v>102</v>
      </c>
      <c r="C159" s="26" t="s">
        <v>149</v>
      </c>
      <c r="D159" s="23" t="s">
        <v>204</v>
      </c>
      <c r="E159" s="32">
        <v>2018</v>
      </c>
      <c r="F159" s="32" t="s">
        <v>417</v>
      </c>
      <c r="G159" s="32" t="s">
        <v>227</v>
      </c>
      <c r="H159" s="32" t="s">
        <v>154</v>
      </c>
      <c r="I159" s="32">
        <v>2018</v>
      </c>
      <c r="J159" s="32">
        <v>77</v>
      </c>
      <c r="K159" s="40">
        <v>18266782</v>
      </c>
      <c r="L159" s="40">
        <v>0</v>
      </c>
      <c r="M159" s="40">
        <v>18266782</v>
      </c>
      <c r="N159" s="34">
        <v>0.95200030852953887</v>
      </c>
      <c r="O159" s="40">
        <v>405.12144649400477</v>
      </c>
      <c r="P159" s="40">
        <v>44.096652916724103</v>
      </c>
    </row>
    <row r="160" spans="2:16" x14ac:dyDescent="0.2">
      <c r="B160" s="23" t="s">
        <v>103</v>
      </c>
      <c r="C160" s="26" t="s">
        <v>150</v>
      </c>
      <c r="D160" s="23" t="s">
        <v>204</v>
      </c>
      <c r="E160" s="32">
        <v>2019</v>
      </c>
      <c r="F160" s="32" t="s">
        <v>413</v>
      </c>
      <c r="G160" s="32" t="s">
        <v>205</v>
      </c>
      <c r="H160" s="32" t="s">
        <v>153</v>
      </c>
      <c r="I160" s="32">
        <v>2018</v>
      </c>
      <c r="J160" s="32" t="s">
        <v>171</v>
      </c>
      <c r="K160" s="40">
        <v>18696142</v>
      </c>
      <c r="L160" s="40">
        <v>0</v>
      </c>
      <c r="M160" s="40">
        <v>18696142</v>
      </c>
      <c r="N160" s="34">
        <v>0.96491236581337736</v>
      </c>
      <c r="O160" s="40">
        <v>113.65027318259703</v>
      </c>
      <c r="P160" s="40">
        <v>12.163332883667453</v>
      </c>
    </row>
    <row r="161" spans="2:16" x14ac:dyDescent="0.2">
      <c r="B161" s="23" t="s">
        <v>104</v>
      </c>
      <c r="C161" s="26" t="s">
        <v>361</v>
      </c>
      <c r="D161" s="23" t="s">
        <v>204</v>
      </c>
      <c r="E161" s="32">
        <v>2019</v>
      </c>
      <c r="F161" s="32" t="s">
        <v>413</v>
      </c>
      <c r="G161" s="32" t="s">
        <v>205</v>
      </c>
      <c r="H161" s="32" t="s">
        <v>153</v>
      </c>
      <c r="I161" s="32">
        <v>2018</v>
      </c>
      <c r="J161" s="32">
        <v>85</v>
      </c>
      <c r="K161" s="40">
        <v>5830173.9500000002</v>
      </c>
      <c r="L161" s="40">
        <v>0</v>
      </c>
      <c r="M161" s="40">
        <v>5830173.9500000002</v>
      </c>
      <c r="N161" s="34">
        <v>0.95493662559713255</v>
      </c>
      <c r="O161" s="40">
        <v>31.31810157308356</v>
      </c>
      <c r="P161" s="40">
        <v>2.8425633005032913</v>
      </c>
    </row>
    <row r="162" spans="2:16" x14ac:dyDescent="0.2">
      <c r="B162" s="23" t="s">
        <v>123</v>
      </c>
      <c r="C162" s="26" t="s">
        <v>362</v>
      </c>
      <c r="D162" s="23" t="s">
        <v>204</v>
      </c>
      <c r="E162" s="32">
        <v>2021</v>
      </c>
      <c r="F162" s="32" t="s">
        <v>413</v>
      </c>
      <c r="G162" s="32" t="s">
        <v>205</v>
      </c>
      <c r="H162" s="32" t="s">
        <v>153</v>
      </c>
      <c r="I162" s="32">
        <v>2018</v>
      </c>
      <c r="J162" s="32">
        <v>66</v>
      </c>
      <c r="K162" s="40">
        <v>30000000</v>
      </c>
      <c r="L162" s="40">
        <v>0</v>
      </c>
      <c r="M162" s="40">
        <v>30000000</v>
      </c>
      <c r="N162" s="34">
        <v>1</v>
      </c>
      <c r="O162" s="40">
        <v>280.19400000000002</v>
      </c>
      <c r="P162" s="40">
        <v>16.811640000000001</v>
      </c>
    </row>
    <row r="163" spans="2:16" x14ac:dyDescent="0.2">
      <c r="B163" s="23" t="s">
        <v>58</v>
      </c>
      <c r="C163" s="26" t="s">
        <v>363</v>
      </c>
      <c r="D163" s="23" t="s">
        <v>204</v>
      </c>
      <c r="E163" s="32">
        <v>2019</v>
      </c>
      <c r="F163" s="32" t="s">
        <v>413</v>
      </c>
      <c r="G163" s="32" t="s">
        <v>205</v>
      </c>
      <c r="H163" s="32" t="s">
        <v>153</v>
      </c>
      <c r="I163" s="32">
        <v>2018</v>
      </c>
      <c r="J163" s="32">
        <v>73</v>
      </c>
      <c r="K163" s="40">
        <v>9372471</v>
      </c>
      <c r="L163" s="40">
        <v>0</v>
      </c>
      <c r="M163" s="40">
        <v>9372471</v>
      </c>
      <c r="N163" s="34">
        <v>0.78103924999999996</v>
      </c>
      <c r="O163" s="40">
        <v>146.1402540675</v>
      </c>
      <c r="P163" s="40">
        <v>7.3607450796179998</v>
      </c>
    </row>
    <row r="164" spans="2:16" x14ac:dyDescent="0.2">
      <c r="B164" s="23" t="s">
        <v>364</v>
      </c>
      <c r="C164" s="26" t="s">
        <v>365</v>
      </c>
      <c r="D164" s="23" t="s">
        <v>204</v>
      </c>
      <c r="E164" s="32">
        <v>2022</v>
      </c>
      <c r="F164" s="32" t="s">
        <v>413</v>
      </c>
      <c r="G164" s="32" t="s">
        <v>205</v>
      </c>
      <c r="H164" s="32" t="s">
        <v>153</v>
      </c>
      <c r="I164" s="32">
        <v>2018</v>
      </c>
      <c r="J164" s="32">
        <v>75</v>
      </c>
      <c r="K164" s="40">
        <v>10000000</v>
      </c>
      <c r="L164" s="40">
        <v>0</v>
      </c>
      <c r="M164" s="40">
        <v>10000000</v>
      </c>
      <c r="N164" s="34">
        <v>1</v>
      </c>
      <c r="O164" s="40">
        <v>181.2775</v>
      </c>
      <c r="P164" s="40">
        <v>13.964841696428572</v>
      </c>
    </row>
    <row r="165" spans="2:16" x14ac:dyDescent="0.2">
      <c r="B165" s="23" t="s">
        <v>366</v>
      </c>
      <c r="C165" s="26" t="s">
        <v>367</v>
      </c>
      <c r="D165" s="23" t="s">
        <v>204</v>
      </c>
      <c r="E165" s="32">
        <v>2022</v>
      </c>
      <c r="F165" s="32" t="s">
        <v>413</v>
      </c>
      <c r="G165" s="32" t="s">
        <v>205</v>
      </c>
      <c r="H165" s="32" t="s">
        <v>153</v>
      </c>
      <c r="I165" s="32">
        <v>2018</v>
      </c>
      <c r="J165" s="32" t="s">
        <v>238</v>
      </c>
      <c r="K165" s="40">
        <v>1500000</v>
      </c>
      <c r="L165" s="40">
        <v>14443874</v>
      </c>
      <c r="M165" s="40">
        <v>15943874</v>
      </c>
      <c r="N165" s="34">
        <v>9.4080020953502264E-2</v>
      </c>
      <c r="O165" s="40">
        <v>13.160054451007326</v>
      </c>
      <c r="P165" s="40">
        <v>0.7896032670604396</v>
      </c>
    </row>
    <row r="166" spans="2:16" x14ac:dyDescent="0.2">
      <c r="B166" s="23" t="s">
        <v>138</v>
      </c>
      <c r="C166" s="26" t="s">
        <v>368</v>
      </c>
      <c r="D166" s="23" t="s">
        <v>204</v>
      </c>
      <c r="E166" s="32">
        <v>2021</v>
      </c>
      <c r="F166" s="32" t="s">
        <v>413</v>
      </c>
      <c r="G166" s="32" t="s">
        <v>205</v>
      </c>
      <c r="H166" s="32" t="s">
        <v>153</v>
      </c>
      <c r="I166" s="32">
        <v>2018</v>
      </c>
      <c r="J166" s="32">
        <v>80</v>
      </c>
      <c r="K166" s="40">
        <v>4761702.29</v>
      </c>
      <c r="L166" s="40">
        <v>5038297.71</v>
      </c>
      <c r="M166" s="40">
        <v>9800000</v>
      </c>
      <c r="N166" s="34">
        <v>0.4858879887755102</v>
      </c>
      <c r="O166" s="40">
        <v>12.244377317142856</v>
      </c>
      <c r="P166" s="40">
        <v>0.73466263902857143</v>
      </c>
    </row>
    <row r="167" spans="2:16" x14ac:dyDescent="0.2">
      <c r="B167" s="23" t="s">
        <v>418</v>
      </c>
      <c r="C167" s="26" t="s">
        <v>369</v>
      </c>
      <c r="D167" s="23" t="s">
        <v>340</v>
      </c>
      <c r="E167" s="32">
        <v>2018</v>
      </c>
      <c r="F167" s="32" t="s">
        <v>417</v>
      </c>
      <c r="G167" s="32" t="s">
        <v>205</v>
      </c>
      <c r="H167" s="32" t="s">
        <v>178</v>
      </c>
      <c r="I167" s="32" t="s">
        <v>178</v>
      </c>
      <c r="J167" s="32" t="s">
        <v>178</v>
      </c>
      <c r="K167" s="40">
        <v>3974031</v>
      </c>
      <c r="L167" s="40">
        <v>0</v>
      </c>
      <c r="M167" s="40">
        <v>3974031</v>
      </c>
      <c r="N167" s="34">
        <v>0.88311799999999996</v>
      </c>
      <c r="O167" s="40">
        <v>1585.1968099999999</v>
      </c>
      <c r="P167" s="40">
        <v>419.54875571333361</v>
      </c>
    </row>
    <row r="168" spans="2:16" x14ac:dyDescent="0.2">
      <c r="B168" s="23" t="s">
        <v>78</v>
      </c>
      <c r="C168" s="26" t="s">
        <v>370</v>
      </c>
      <c r="D168" s="23" t="s">
        <v>204</v>
      </c>
      <c r="E168" s="32">
        <v>2017</v>
      </c>
      <c r="F168" s="32" t="s">
        <v>415</v>
      </c>
      <c r="G168" s="32" t="s">
        <v>205</v>
      </c>
      <c r="H168" s="32" t="s">
        <v>154</v>
      </c>
      <c r="I168" s="32">
        <v>2013</v>
      </c>
      <c r="J168" s="32">
        <v>99</v>
      </c>
      <c r="K168" s="40">
        <v>3440176</v>
      </c>
      <c r="L168" s="40">
        <v>0</v>
      </c>
      <c r="M168" s="40">
        <v>3440176</v>
      </c>
      <c r="N168" s="34">
        <v>0.98166884296841472</v>
      </c>
      <c r="O168" s="40">
        <v>52.494741377735977</v>
      </c>
      <c r="P168" s="40">
        <v>2.8105131957414811</v>
      </c>
    </row>
    <row r="169" spans="2:16" x14ac:dyDescent="0.2">
      <c r="B169" s="23" t="s">
        <v>78</v>
      </c>
      <c r="C169" s="26" t="s">
        <v>371</v>
      </c>
      <c r="D169" s="23" t="s">
        <v>204</v>
      </c>
      <c r="E169" s="32">
        <v>2017</v>
      </c>
      <c r="F169" s="32" t="s">
        <v>415</v>
      </c>
      <c r="G169" s="32" t="s">
        <v>205</v>
      </c>
      <c r="H169" s="32" t="s">
        <v>154</v>
      </c>
      <c r="I169" s="32">
        <v>2013</v>
      </c>
      <c r="J169" s="32">
        <v>100</v>
      </c>
      <c r="K169" s="40">
        <v>5542544</v>
      </c>
      <c r="L169" s="40">
        <v>0</v>
      </c>
      <c r="M169" s="40">
        <v>5542544</v>
      </c>
      <c r="N169" s="34">
        <v>0.97800153655746902</v>
      </c>
      <c r="O169" s="40">
        <v>83.091010545922572</v>
      </c>
      <c r="P169" s="40">
        <v>4.4572641983481684</v>
      </c>
    </row>
    <row r="170" spans="2:16" x14ac:dyDescent="0.2">
      <c r="B170" s="23" t="s">
        <v>78</v>
      </c>
      <c r="C170" s="26" t="s">
        <v>372</v>
      </c>
      <c r="D170" s="23" t="s">
        <v>204</v>
      </c>
      <c r="E170" s="32">
        <v>2020</v>
      </c>
      <c r="F170" s="32" t="s">
        <v>413</v>
      </c>
      <c r="G170" s="32" t="s">
        <v>205</v>
      </c>
      <c r="H170" s="32" t="s">
        <v>153</v>
      </c>
      <c r="I170" s="32">
        <v>2018</v>
      </c>
      <c r="J170" s="32">
        <v>73</v>
      </c>
      <c r="K170" s="40">
        <v>8880439</v>
      </c>
      <c r="L170" s="40">
        <v>0</v>
      </c>
      <c r="M170" s="40">
        <v>8880439</v>
      </c>
      <c r="N170" s="34">
        <v>0.97818189428557423</v>
      </c>
      <c r="O170" s="40">
        <v>66.699288825650456</v>
      </c>
      <c r="P170" s="40">
        <v>3.5988127859212535</v>
      </c>
    </row>
    <row r="171" spans="2:16" x14ac:dyDescent="0.2">
      <c r="B171" s="23" t="s">
        <v>78</v>
      </c>
      <c r="C171" s="26" t="s">
        <v>373</v>
      </c>
      <c r="D171" s="23" t="s">
        <v>204</v>
      </c>
      <c r="E171" s="32">
        <v>2017</v>
      </c>
      <c r="F171" s="32" t="s">
        <v>415</v>
      </c>
      <c r="G171" s="32" t="s">
        <v>205</v>
      </c>
      <c r="H171" s="32" t="s">
        <v>154</v>
      </c>
      <c r="I171" s="32">
        <v>2013</v>
      </c>
      <c r="J171" s="32">
        <v>98</v>
      </c>
      <c r="K171" s="40">
        <v>8178042</v>
      </c>
      <c r="L171" s="40">
        <v>0</v>
      </c>
      <c r="M171" s="40">
        <v>8178042</v>
      </c>
      <c r="N171" s="34">
        <v>0.98200094453164088</v>
      </c>
      <c r="O171" s="40">
        <v>97.351645637088751</v>
      </c>
      <c r="P171" s="40">
        <v>5.2414126011008584</v>
      </c>
    </row>
    <row r="172" spans="2:16" x14ac:dyDescent="0.2">
      <c r="B172" s="23" t="s">
        <v>78</v>
      </c>
      <c r="C172" s="26" t="s">
        <v>374</v>
      </c>
      <c r="D172" s="23" t="s">
        <v>204</v>
      </c>
      <c r="E172" s="32">
        <v>2017</v>
      </c>
      <c r="F172" s="32" t="s">
        <v>415</v>
      </c>
      <c r="G172" s="32" t="s">
        <v>205</v>
      </c>
      <c r="H172" s="32" t="s">
        <v>154</v>
      </c>
      <c r="I172" s="32">
        <v>2013</v>
      </c>
      <c r="J172" s="32">
        <v>100</v>
      </c>
      <c r="K172" s="40">
        <v>3394764</v>
      </c>
      <c r="L172" s="40">
        <v>0</v>
      </c>
      <c r="M172" s="40">
        <v>3394764</v>
      </c>
      <c r="N172" s="34">
        <v>0.97800248911014309</v>
      </c>
      <c r="O172" s="40">
        <v>60.8219747977598</v>
      </c>
      <c r="P172" s="40">
        <v>3.2604379865024109</v>
      </c>
    </row>
    <row r="173" spans="2:16" x14ac:dyDescent="0.2">
      <c r="B173" s="23" t="s">
        <v>78</v>
      </c>
      <c r="C173" s="26" t="s">
        <v>375</v>
      </c>
      <c r="D173" s="23" t="s">
        <v>204</v>
      </c>
      <c r="E173" s="32">
        <v>2019</v>
      </c>
      <c r="F173" s="32" t="s">
        <v>413</v>
      </c>
      <c r="G173" s="32" t="s">
        <v>205</v>
      </c>
      <c r="H173" s="32" t="s">
        <v>153</v>
      </c>
      <c r="I173" s="32">
        <v>2018</v>
      </c>
      <c r="J173" s="32">
        <v>68</v>
      </c>
      <c r="K173" s="40">
        <v>11838095</v>
      </c>
      <c r="L173" s="40">
        <v>0</v>
      </c>
      <c r="M173" s="40">
        <v>11838095</v>
      </c>
      <c r="N173" s="34">
        <v>0.972727608874281</v>
      </c>
      <c r="O173" s="40">
        <v>125.31844330649137</v>
      </c>
      <c r="P173" s="40">
        <v>6.7497780830033287</v>
      </c>
    </row>
    <row r="174" spans="2:16" x14ac:dyDescent="0.2">
      <c r="B174" s="23" t="s">
        <v>78</v>
      </c>
      <c r="C174" s="26" t="s">
        <v>376</v>
      </c>
      <c r="D174" s="23" t="s">
        <v>204</v>
      </c>
      <c r="E174" s="32">
        <v>2019</v>
      </c>
      <c r="F174" s="32" t="s">
        <v>413</v>
      </c>
      <c r="G174" s="32" t="s">
        <v>205</v>
      </c>
      <c r="H174" s="32" t="s">
        <v>153</v>
      </c>
      <c r="I174" s="32">
        <v>2018</v>
      </c>
      <c r="J174" s="32">
        <v>71</v>
      </c>
      <c r="K174" s="40">
        <v>11380504</v>
      </c>
      <c r="L174" s="40">
        <v>0</v>
      </c>
      <c r="M174" s="40">
        <v>11380504</v>
      </c>
      <c r="N174" s="34">
        <v>0.97000019433238138</v>
      </c>
      <c r="O174" s="40">
        <v>102.36024050711889</v>
      </c>
      <c r="P174" s="40">
        <v>5.5205189065758722</v>
      </c>
    </row>
    <row r="175" spans="2:16" x14ac:dyDescent="0.2">
      <c r="B175" s="23" t="s">
        <v>73</v>
      </c>
      <c r="C175" s="26" t="s">
        <v>377</v>
      </c>
      <c r="D175" s="23" t="s">
        <v>204</v>
      </c>
      <c r="E175" s="32">
        <v>2020</v>
      </c>
      <c r="F175" s="32" t="s">
        <v>413</v>
      </c>
      <c r="G175" s="32" t="s">
        <v>205</v>
      </c>
      <c r="H175" s="32" t="s">
        <v>153</v>
      </c>
      <c r="I175" s="32">
        <v>2018</v>
      </c>
      <c r="J175" s="32">
        <v>75</v>
      </c>
      <c r="K175" s="40">
        <v>6079712</v>
      </c>
      <c r="L175" s="40">
        <v>0</v>
      </c>
      <c r="M175" s="40">
        <v>6079712</v>
      </c>
      <c r="N175" s="34">
        <v>0.98200043610637766</v>
      </c>
      <c r="O175" s="40">
        <v>39.933047734265848</v>
      </c>
      <c r="P175" s="40">
        <v>4.169609179173368</v>
      </c>
    </row>
    <row r="176" spans="2:16" x14ac:dyDescent="0.2">
      <c r="B176" s="23" t="s">
        <v>97</v>
      </c>
      <c r="C176" s="26" t="s">
        <v>378</v>
      </c>
      <c r="D176" s="23" t="s">
        <v>204</v>
      </c>
      <c r="E176" s="32">
        <v>2017</v>
      </c>
      <c r="F176" s="32" t="s">
        <v>415</v>
      </c>
      <c r="G176" s="32" t="s">
        <v>205</v>
      </c>
      <c r="H176" s="32" t="s">
        <v>154</v>
      </c>
      <c r="I176" s="32">
        <v>2013</v>
      </c>
      <c r="J176" s="32">
        <v>100</v>
      </c>
      <c r="K176" s="40">
        <v>5784376</v>
      </c>
      <c r="L176" s="40">
        <v>0</v>
      </c>
      <c r="M176" s="40">
        <v>5784376</v>
      </c>
      <c r="N176" s="34">
        <v>0.98240081521739131</v>
      </c>
      <c r="O176" s="40">
        <v>91.24833491983695</v>
      </c>
      <c r="P176" s="40">
        <v>6.5207237531585429</v>
      </c>
    </row>
    <row r="177" spans="2:16" x14ac:dyDescent="0.2">
      <c r="B177" s="23" t="s">
        <v>97</v>
      </c>
      <c r="C177" s="26" t="s">
        <v>379</v>
      </c>
      <c r="D177" s="23" t="s">
        <v>204</v>
      </c>
      <c r="E177" s="32">
        <v>2022</v>
      </c>
      <c r="F177" s="32" t="s">
        <v>413</v>
      </c>
      <c r="G177" s="32" t="s">
        <v>205</v>
      </c>
      <c r="H177" s="32" t="s">
        <v>153</v>
      </c>
      <c r="I177" s="32">
        <v>2018</v>
      </c>
      <c r="J177" s="32">
        <v>75</v>
      </c>
      <c r="K177" s="40">
        <v>5600000</v>
      </c>
      <c r="L177" s="40">
        <v>23749036</v>
      </c>
      <c r="M177" s="40">
        <v>29349036</v>
      </c>
      <c r="N177" s="34">
        <v>0.19080694848035212</v>
      </c>
      <c r="O177" s="40">
        <v>22.447483453971024</v>
      </c>
      <c r="P177" s="40">
        <v>2.1067325277736551</v>
      </c>
    </row>
    <row r="178" spans="2:16" ht="16.5" x14ac:dyDescent="0.2">
      <c r="B178" s="23" t="s">
        <v>97</v>
      </c>
      <c r="C178" s="26" t="s">
        <v>515</v>
      </c>
      <c r="D178" s="23" t="s">
        <v>204</v>
      </c>
      <c r="E178" s="32">
        <v>2019</v>
      </c>
      <c r="F178" s="32" t="s">
        <v>413</v>
      </c>
      <c r="G178" s="32" t="s">
        <v>227</v>
      </c>
      <c r="H178" s="32" t="s">
        <v>164</v>
      </c>
      <c r="I178" s="32">
        <v>2018</v>
      </c>
      <c r="J178" s="32" t="s">
        <v>178</v>
      </c>
      <c r="K178" s="40">
        <v>7220264</v>
      </c>
      <c r="L178" s="40">
        <v>0</v>
      </c>
      <c r="M178" s="40">
        <v>7220264</v>
      </c>
      <c r="N178" s="34">
        <v>0.97357986926190376</v>
      </c>
      <c r="O178" s="40">
        <v>0</v>
      </c>
      <c r="P178" s="40">
        <v>0</v>
      </c>
    </row>
    <row r="179" spans="2:16" x14ac:dyDescent="0.2">
      <c r="B179" s="23" t="s">
        <v>380</v>
      </c>
      <c r="C179" s="26" t="s">
        <v>381</v>
      </c>
      <c r="D179" s="23" t="s">
        <v>204</v>
      </c>
      <c r="E179" s="32">
        <v>2022</v>
      </c>
      <c r="F179" s="32" t="s">
        <v>413</v>
      </c>
      <c r="G179" s="32" t="s">
        <v>205</v>
      </c>
      <c r="H179" s="32" t="s">
        <v>153</v>
      </c>
      <c r="I179" s="32">
        <v>2018</v>
      </c>
      <c r="J179" s="32">
        <v>74</v>
      </c>
      <c r="K179" s="40">
        <v>10060472</v>
      </c>
      <c r="L179" s="40">
        <v>3782298</v>
      </c>
      <c r="M179" s="40">
        <v>13842770</v>
      </c>
      <c r="N179" s="34">
        <v>0.72676725828717803</v>
      </c>
      <c r="O179" s="40">
        <v>76.038460458650988</v>
      </c>
      <c r="P179" s="40">
        <v>7.8129518121263883</v>
      </c>
    </row>
    <row r="180" spans="2:16" x14ac:dyDescent="0.2">
      <c r="B180" s="23" t="s">
        <v>380</v>
      </c>
      <c r="C180" s="26" t="s">
        <v>382</v>
      </c>
      <c r="D180" s="23" t="s">
        <v>204</v>
      </c>
      <c r="E180" s="32">
        <v>2020</v>
      </c>
      <c r="F180" s="32" t="s">
        <v>413</v>
      </c>
      <c r="G180" s="32" t="s">
        <v>205</v>
      </c>
      <c r="H180" s="32" t="s">
        <v>153</v>
      </c>
      <c r="I180" s="32">
        <v>2018</v>
      </c>
      <c r="J180" s="32">
        <v>75</v>
      </c>
      <c r="K180" s="40">
        <v>10778826</v>
      </c>
      <c r="L180" s="40">
        <v>0</v>
      </c>
      <c r="M180" s="40">
        <v>10778826</v>
      </c>
      <c r="N180" s="34">
        <v>0.98200010932546189</v>
      </c>
      <c r="O180" s="40">
        <v>56.710506313545423</v>
      </c>
      <c r="P180" s="40">
        <v>7.3076591330571494</v>
      </c>
    </row>
    <row r="181" spans="2:16" x14ac:dyDescent="0.2">
      <c r="B181" s="23" t="s">
        <v>380</v>
      </c>
      <c r="C181" s="26" t="s">
        <v>383</v>
      </c>
      <c r="D181" s="23" t="s">
        <v>204</v>
      </c>
      <c r="E181" s="32">
        <v>2022</v>
      </c>
      <c r="F181" s="32" t="s">
        <v>413</v>
      </c>
      <c r="G181" s="32" t="s">
        <v>205</v>
      </c>
      <c r="H181" s="32" t="s">
        <v>153</v>
      </c>
      <c r="I181" s="32">
        <v>2018</v>
      </c>
      <c r="J181" s="32">
        <v>75</v>
      </c>
      <c r="K181" s="40">
        <v>2217054</v>
      </c>
      <c r="L181" s="40">
        <v>16901320</v>
      </c>
      <c r="M181" s="40">
        <v>19118374</v>
      </c>
      <c r="N181" s="34">
        <v>0.11596456895340576</v>
      </c>
      <c r="O181" s="40">
        <v>12.464857569948155</v>
      </c>
      <c r="P181" s="40">
        <v>1.5657776397122924</v>
      </c>
    </row>
    <row r="182" spans="2:16" x14ac:dyDescent="0.2">
      <c r="B182" s="23" t="s">
        <v>380</v>
      </c>
      <c r="C182" s="26" t="s">
        <v>384</v>
      </c>
      <c r="D182" s="23" t="s">
        <v>204</v>
      </c>
      <c r="E182" s="32">
        <v>2022</v>
      </c>
      <c r="F182" s="32" t="s">
        <v>414</v>
      </c>
      <c r="G182" s="32" t="s">
        <v>205</v>
      </c>
      <c r="H182" s="32" t="s">
        <v>153</v>
      </c>
      <c r="I182" s="32">
        <v>2018</v>
      </c>
      <c r="J182" s="32">
        <v>74</v>
      </c>
      <c r="K182" s="40">
        <v>0</v>
      </c>
      <c r="L182" s="40">
        <v>17229766</v>
      </c>
      <c r="M182" s="40">
        <v>17229766</v>
      </c>
      <c r="N182" s="34">
        <v>0</v>
      </c>
      <c r="O182" s="40">
        <v>0</v>
      </c>
      <c r="P182" s="40">
        <v>0</v>
      </c>
    </row>
    <row r="183" spans="2:16" x14ac:dyDescent="0.2">
      <c r="B183" s="23" t="s">
        <v>385</v>
      </c>
      <c r="C183" s="26" t="s">
        <v>386</v>
      </c>
      <c r="D183" s="23" t="s">
        <v>204</v>
      </c>
      <c r="E183" s="32">
        <v>2021</v>
      </c>
      <c r="F183" s="32" t="s">
        <v>413</v>
      </c>
      <c r="G183" s="32" t="s">
        <v>205</v>
      </c>
      <c r="H183" s="32" t="s">
        <v>153</v>
      </c>
      <c r="I183" s="32">
        <v>2018</v>
      </c>
      <c r="J183" s="32">
        <v>72</v>
      </c>
      <c r="K183" s="40">
        <v>5277789</v>
      </c>
      <c r="L183" s="40">
        <v>0</v>
      </c>
      <c r="M183" s="40">
        <v>5277789</v>
      </c>
      <c r="N183" s="34">
        <v>1</v>
      </c>
      <c r="O183" s="40">
        <v>31.177799999999998</v>
      </c>
      <c r="P183" s="40">
        <v>1.870668</v>
      </c>
    </row>
    <row r="184" spans="2:16" x14ac:dyDescent="0.2">
      <c r="B184" s="23" t="s">
        <v>385</v>
      </c>
      <c r="C184" s="26" t="s">
        <v>387</v>
      </c>
      <c r="D184" s="23" t="s">
        <v>204</v>
      </c>
      <c r="E184" s="32">
        <v>2022</v>
      </c>
      <c r="F184" s="32" t="s">
        <v>413</v>
      </c>
      <c r="G184" s="32" t="s">
        <v>205</v>
      </c>
      <c r="H184" s="32" t="s">
        <v>153</v>
      </c>
      <c r="I184" s="32">
        <v>2018</v>
      </c>
      <c r="J184" s="32">
        <v>71</v>
      </c>
      <c r="K184" s="40">
        <v>4463114</v>
      </c>
      <c r="L184" s="40">
        <v>12606064</v>
      </c>
      <c r="M184" s="40">
        <v>17069178</v>
      </c>
      <c r="N184" s="34">
        <v>0.26147211072495702</v>
      </c>
      <c r="O184" s="40">
        <v>24.777750892573739</v>
      </c>
      <c r="P184" s="40">
        <v>1.4866650535544244</v>
      </c>
    </row>
    <row r="185" spans="2:16" x14ac:dyDescent="0.2">
      <c r="B185" s="23" t="s">
        <v>388</v>
      </c>
      <c r="C185" s="26" t="s">
        <v>389</v>
      </c>
      <c r="D185" s="23" t="s">
        <v>204</v>
      </c>
      <c r="E185" s="32">
        <v>2020</v>
      </c>
      <c r="F185" s="32" t="s">
        <v>413</v>
      </c>
      <c r="G185" s="32" t="s">
        <v>227</v>
      </c>
      <c r="H185" s="32" t="s">
        <v>154</v>
      </c>
      <c r="I185" s="32">
        <v>2018</v>
      </c>
      <c r="J185" s="32">
        <v>86</v>
      </c>
      <c r="K185" s="40">
        <v>13271367</v>
      </c>
      <c r="L185" s="40">
        <v>0</v>
      </c>
      <c r="M185" s="40">
        <v>13271367</v>
      </c>
      <c r="N185" s="34">
        <v>0.97514030434175625</v>
      </c>
      <c r="O185" s="40">
        <v>19.998177361440735</v>
      </c>
      <c r="P185" s="40">
        <v>2.111736107306136</v>
      </c>
    </row>
    <row r="186" spans="2:16" x14ac:dyDescent="0.2">
      <c r="B186" s="23" t="s">
        <v>89</v>
      </c>
      <c r="C186" s="26" t="s">
        <v>390</v>
      </c>
      <c r="D186" s="23" t="s">
        <v>204</v>
      </c>
      <c r="E186" s="32">
        <v>2020</v>
      </c>
      <c r="F186" s="32" t="s">
        <v>413</v>
      </c>
      <c r="G186" s="32" t="s">
        <v>205</v>
      </c>
      <c r="H186" s="32" t="s">
        <v>153</v>
      </c>
      <c r="I186" s="32">
        <v>2018</v>
      </c>
      <c r="J186" s="32" t="s">
        <v>169</v>
      </c>
      <c r="K186" s="40">
        <v>6410167</v>
      </c>
      <c r="L186" s="40">
        <v>0</v>
      </c>
      <c r="M186" s="40">
        <v>6410167</v>
      </c>
      <c r="N186" s="34">
        <v>0.98125004018274964</v>
      </c>
      <c r="O186" s="40">
        <v>53.940295958885933</v>
      </c>
      <c r="P186" s="40">
        <v>3.2364177575331561</v>
      </c>
    </row>
    <row r="187" spans="2:16" x14ac:dyDescent="0.2">
      <c r="B187" s="23" t="s">
        <v>391</v>
      </c>
      <c r="C187" s="26" t="s">
        <v>392</v>
      </c>
      <c r="D187" s="23" t="s">
        <v>204</v>
      </c>
      <c r="E187" s="32">
        <v>2021</v>
      </c>
      <c r="F187" s="32" t="s">
        <v>413</v>
      </c>
      <c r="G187" s="32" t="s">
        <v>205</v>
      </c>
      <c r="H187" s="32" t="s">
        <v>153</v>
      </c>
      <c r="I187" s="32">
        <v>2018</v>
      </c>
      <c r="J187" s="32">
        <v>74</v>
      </c>
      <c r="K187" s="40">
        <v>6427200</v>
      </c>
      <c r="L187" s="40">
        <v>0</v>
      </c>
      <c r="M187" s="40">
        <v>6427200</v>
      </c>
      <c r="N187" s="34">
        <v>1</v>
      </c>
      <c r="O187" s="40">
        <v>43.616</v>
      </c>
      <c r="P187" s="40">
        <v>2.6169600000000002</v>
      </c>
    </row>
    <row r="188" spans="2:16" x14ac:dyDescent="0.2">
      <c r="B188" s="23" t="s">
        <v>393</v>
      </c>
      <c r="C188" s="26" t="s">
        <v>394</v>
      </c>
      <c r="D188" s="23" t="s">
        <v>204</v>
      </c>
      <c r="E188" s="32">
        <v>2021</v>
      </c>
      <c r="F188" s="32" t="s">
        <v>413</v>
      </c>
      <c r="G188" s="32" t="s">
        <v>205</v>
      </c>
      <c r="H188" s="32" t="s">
        <v>153</v>
      </c>
      <c r="I188" s="32">
        <v>2018</v>
      </c>
      <c r="J188" s="32">
        <v>74</v>
      </c>
      <c r="K188" s="40">
        <v>7300800</v>
      </c>
      <c r="L188" s="40">
        <v>0</v>
      </c>
      <c r="M188" s="40">
        <v>7300800</v>
      </c>
      <c r="N188" s="34">
        <v>1</v>
      </c>
      <c r="O188" s="40">
        <v>45.136000000000003</v>
      </c>
      <c r="P188" s="40">
        <v>3.2652285120000002</v>
      </c>
    </row>
    <row r="189" spans="2:16" x14ac:dyDescent="0.2">
      <c r="B189" s="23" t="s">
        <v>395</v>
      </c>
      <c r="C189" s="26" t="s">
        <v>396</v>
      </c>
      <c r="D189" s="23" t="s">
        <v>204</v>
      </c>
      <c r="E189" s="32">
        <v>2022</v>
      </c>
      <c r="F189" s="32" t="s">
        <v>413</v>
      </c>
      <c r="G189" s="32" t="s">
        <v>205</v>
      </c>
      <c r="H189" s="32" t="s">
        <v>153</v>
      </c>
      <c r="I189" s="32">
        <v>2018</v>
      </c>
      <c r="J189" s="32" t="s">
        <v>171</v>
      </c>
      <c r="K189" s="40">
        <v>7219121</v>
      </c>
      <c r="L189" s="40">
        <v>12292017</v>
      </c>
      <c r="M189" s="40">
        <v>19511138</v>
      </c>
      <c r="N189" s="34">
        <v>0.36999999692483337</v>
      </c>
      <c r="O189" s="40">
        <v>44.754459628033999</v>
      </c>
      <c r="P189" s="40">
        <v>2.6852675776820396</v>
      </c>
    </row>
    <row r="190" spans="2:16" x14ac:dyDescent="0.2">
      <c r="B190" s="23" t="s">
        <v>395</v>
      </c>
      <c r="C190" s="26" t="s">
        <v>397</v>
      </c>
      <c r="D190" s="23" t="s">
        <v>204</v>
      </c>
      <c r="E190" s="32">
        <v>2021</v>
      </c>
      <c r="F190" s="32" t="s">
        <v>413</v>
      </c>
      <c r="G190" s="32" t="s">
        <v>205</v>
      </c>
      <c r="H190" s="32" t="s">
        <v>153</v>
      </c>
      <c r="I190" s="32">
        <v>2018</v>
      </c>
      <c r="J190" s="32">
        <v>75</v>
      </c>
      <c r="K190" s="40">
        <v>5206000</v>
      </c>
      <c r="L190" s="40">
        <v>0</v>
      </c>
      <c r="M190" s="40">
        <v>5206000</v>
      </c>
      <c r="N190" s="34">
        <v>1</v>
      </c>
      <c r="O190" s="40">
        <v>38.58</v>
      </c>
      <c r="P190" s="40">
        <v>2.3148</v>
      </c>
    </row>
    <row r="191" spans="2:16" x14ac:dyDescent="0.2">
      <c r="B191" s="23" t="s">
        <v>59</v>
      </c>
      <c r="C191" s="26" t="s">
        <v>398</v>
      </c>
      <c r="D191" s="23" t="s">
        <v>204</v>
      </c>
      <c r="E191" s="32">
        <v>2020</v>
      </c>
      <c r="F191" s="32" t="s">
        <v>413</v>
      </c>
      <c r="G191" s="32" t="s">
        <v>205</v>
      </c>
      <c r="H191" s="32" t="s">
        <v>153</v>
      </c>
      <c r="I191" s="32">
        <v>2018</v>
      </c>
      <c r="J191" s="32" t="s">
        <v>170</v>
      </c>
      <c r="K191" s="40">
        <v>6902778</v>
      </c>
      <c r="L191" s="40">
        <v>0</v>
      </c>
      <c r="M191" s="40">
        <v>6902778</v>
      </c>
      <c r="N191" s="34">
        <v>0.98611114285714285</v>
      </c>
      <c r="O191" s="40">
        <v>66.530749364057144</v>
      </c>
      <c r="P191" s="40">
        <v>3.9918449618434284</v>
      </c>
    </row>
    <row r="192" spans="2:16" x14ac:dyDescent="0.2">
      <c r="B192" s="23" t="s">
        <v>399</v>
      </c>
      <c r="C192" s="26" t="s">
        <v>400</v>
      </c>
      <c r="D192" s="23" t="s">
        <v>204</v>
      </c>
      <c r="E192" s="32">
        <v>2022</v>
      </c>
      <c r="F192" s="32" t="s">
        <v>413</v>
      </c>
      <c r="G192" s="32" t="s">
        <v>205</v>
      </c>
      <c r="H192" s="32" t="s">
        <v>153</v>
      </c>
      <c r="I192" s="32">
        <v>2018</v>
      </c>
      <c r="J192" s="32">
        <v>69</v>
      </c>
      <c r="K192" s="40">
        <v>2071342</v>
      </c>
      <c r="L192" s="40">
        <v>1115338</v>
      </c>
      <c r="M192" s="40">
        <v>3186680</v>
      </c>
      <c r="N192" s="34">
        <v>0.65</v>
      </c>
      <c r="O192" s="40">
        <v>16.834545000000002</v>
      </c>
      <c r="P192" s="40">
        <v>1.0100727</v>
      </c>
    </row>
    <row r="193" spans="2:16" x14ac:dyDescent="0.2">
      <c r="B193" s="23" t="s">
        <v>401</v>
      </c>
      <c r="C193" s="26" t="s">
        <v>402</v>
      </c>
      <c r="D193" s="23" t="s">
        <v>204</v>
      </c>
      <c r="E193" s="32">
        <v>2020</v>
      </c>
      <c r="F193" s="32" t="s">
        <v>413</v>
      </c>
      <c r="G193" s="32" t="s">
        <v>205</v>
      </c>
      <c r="H193" s="32" t="s">
        <v>153</v>
      </c>
      <c r="I193" s="32">
        <v>2018</v>
      </c>
      <c r="J193" s="32">
        <v>73</v>
      </c>
      <c r="K193" s="40">
        <v>5217018</v>
      </c>
      <c r="L193" s="40">
        <v>0</v>
      </c>
      <c r="M193" s="40">
        <v>5217018</v>
      </c>
      <c r="N193" s="34">
        <v>0.99305567716760257</v>
      </c>
      <c r="O193" s="40">
        <v>41.529588419149142</v>
      </c>
      <c r="P193" s="40">
        <v>2.4917753051489484</v>
      </c>
    </row>
    <row r="194" spans="2:16" x14ac:dyDescent="0.2">
      <c r="B194" s="23" t="s">
        <v>401</v>
      </c>
      <c r="C194" s="26" t="s">
        <v>403</v>
      </c>
      <c r="D194" s="23" t="s">
        <v>204</v>
      </c>
      <c r="E194" s="32">
        <v>2019</v>
      </c>
      <c r="F194" s="32" t="s">
        <v>413</v>
      </c>
      <c r="G194" s="32" t="s">
        <v>205</v>
      </c>
      <c r="H194" s="32" t="s">
        <v>153</v>
      </c>
      <c r="I194" s="32">
        <v>2018</v>
      </c>
      <c r="J194" s="32">
        <v>74</v>
      </c>
      <c r="K194" s="40">
        <v>5395211</v>
      </c>
      <c r="L194" s="40">
        <v>0</v>
      </c>
      <c r="M194" s="40">
        <v>5395211</v>
      </c>
      <c r="N194" s="34">
        <v>0.97916715063520876</v>
      </c>
      <c r="O194" s="40">
        <v>40.467020001451907</v>
      </c>
      <c r="P194" s="40">
        <v>2.4280212000871142</v>
      </c>
    </row>
    <row r="195" spans="2:16" x14ac:dyDescent="0.2">
      <c r="B195" s="23" t="s">
        <v>404</v>
      </c>
      <c r="C195" s="26" t="s">
        <v>405</v>
      </c>
      <c r="D195" s="23" t="s">
        <v>204</v>
      </c>
      <c r="E195" s="32">
        <v>2021</v>
      </c>
      <c r="F195" s="32" t="s">
        <v>413</v>
      </c>
      <c r="G195" s="32" t="s">
        <v>205</v>
      </c>
      <c r="H195" s="32" t="s">
        <v>153</v>
      </c>
      <c r="I195" s="32">
        <v>2018</v>
      </c>
      <c r="J195" s="32" t="s">
        <v>173</v>
      </c>
      <c r="K195" s="40">
        <v>11454115.9</v>
      </c>
      <c r="L195" s="40">
        <v>468384.09999999963</v>
      </c>
      <c r="M195" s="40">
        <v>11922500</v>
      </c>
      <c r="N195" s="34">
        <v>0.96071427133570986</v>
      </c>
      <c r="O195" s="40">
        <v>125.60243883445085</v>
      </c>
      <c r="P195" s="40">
        <v>7.5361463300670506</v>
      </c>
    </row>
    <row r="196" spans="2:16" x14ac:dyDescent="0.2">
      <c r="B196" s="23" t="s">
        <v>406</v>
      </c>
      <c r="C196" s="26" t="s">
        <v>407</v>
      </c>
      <c r="D196" s="23" t="s">
        <v>204</v>
      </c>
      <c r="E196" s="32">
        <v>2020</v>
      </c>
      <c r="F196" s="32" t="s">
        <v>413</v>
      </c>
      <c r="G196" s="32" t="s">
        <v>205</v>
      </c>
      <c r="H196" s="32" t="s">
        <v>153</v>
      </c>
      <c r="I196" s="32">
        <v>2018</v>
      </c>
      <c r="J196" s="32">
        <v>75</v>
      </c>
      <c r="K196" s="40">
        <v>5961340</v>
      </c>
      <c r="L196" s="40">
        <v>0</v>
      </c>
      <c r="M196" s="40">
        <v>5961340</v>
      </c>
      <c r="N196" s="34">
        <v>0.98125015431463725</v>
      </c>
      <c r="O196" s="40">
        <v>36.929349557631376</v>
      </c>
      <c r="P196" s="40">
        <v>2.2157609734578823</v>
      </c>
    </row>
    <row r="197" spans="2:16" x14ac:dyDescent="0.2">
      <c r="B197" s="23" t="s">
        <v>406</v>
      </c>
      <c r="C197" s="26" t="s">
        <v>408</v>
      </c>
      <c r="D197" s="23" t="s">
        <v>204</v>
      </c>
      <c r="E197" s="32">
        <v>2021</v>
      </c>
      <c r="F197" s="32" t="s">
        <v>413</v>
      </c>
      <c r="G197" s="32" t="s">
        <v>205</v>
      </c>
      <c r="H197" s="32" t="s">
        <v>153</v>
      </c>
      <c r="I197" s="32">
        <v>2018</v>
      </c>
      <c r="J197" s="32" t="s">
        <v>175</v>
      </c>
      <c r="K197" s="40">
        <v>11428032</v>
      </c>
      <c r="L197" s="40">
        <v>0</v>
      </c>
      <c r="M197" s="40">
        <v>11428032</v>
      </c>
      <c r="N197" s="34">
        <v>0.99375003586985844</v>
      </c>
      <c r="O197" s="40">
        <v>107.3914857513444</v>
      </c>
      <c r="P197" s="40">
        <v>6.4434891450806644</v>
      </c>
    </row>
    <row r="198" spans="2:16" x14ac:dyDescent="0.2">
      <c r="B198" s="23" t="s">
        <v>409</v>
      </c>
      <c r="C198" s="26" t="s">
        <v>410</v>
      </c>
      <c r="D198" s="23" t="s">
        <v>204</v>
      </c>
      <c r="E198" s="32">
        <v>2021</v>
      </c>
      <c r="F198" s="32" t="s">
        <v>413</v>
      </c>
      <c r="G198" s="32" t="s">
        <v>205</v>
      </c>
      <c r="H198" s="32" t="s">
        <v>153</v>
      </c>
      <c r="I198" s="32">
        <v>2018</v>
      </c>
      <c r="J198" s="32">
        <v>72</v>
      </c>
      <c r="K198" s="40">
        <v>0</v>
      </c>
      <c r="L198" s="40">
        <v>11165000</v>
      </c>
      <c r="M198" s="40">
        <v>11165000</v>
      </c>
      <c r="N198" s="34">
        <v>0</v>
      </c>
      <c r="O198" s="40">
        <v>0</v>
      </c>
      <c r="P198" s="40">
        <v>0</v>
      </c>
    </row>
    <row r="199" spans="2:16" x14ac:dyDescent="0.2">
      <c r="B199" s="23" t="s">
        <v>411</v>
      </c>
      <c r="C199" s="26" t="s">
        <v>412</v>
      </c>
      <c r="D199" s="23" t="s">
        <v>204</v>
      </c>
      <c r="E199" s="32">
        <v>2022</v>
      </c>
      <c r="F199" s="32" t="s">
        <v>414</v>
      </c>
      <c r="G199" s="32" t="s">
        <v>205</v>
      </c>
      <c r="H199" s="32" t="s">
        <v>153</v>
      </c>
      <c r="I199" s="32">
        <v>2018</v>
      </c>
      <c r="J199" s="32">
        <v>68</v>
      </c>
      <c r="K199" s="40">
        <v>0</v>
      </c>
      <c r="L199" s="40">
        <v>9347100</v>
      </c>
      <c r="M199" s="40">
        <v>9347100</v>
      </c>
      <c r="N199" s="34">
        <v>0</v>
      </c>
      <c r="O199" s="40">
        <v>0</v>
      </c>
      <c r="P199" s="40">
        <v>0</v>
      </c>
    </row>
    <row r="200" spans="2:16" x14ac:dyDescent="0.2">
      <c r="K200" s="5"/>
    </row>
    <row r="202" spans="2:16" ht="16.5" x14ac:dyDescent="0.2">
      <c r="B202" s="2" t="s">
        <v>526</v>
      </c>
      <c r="C202"/>
      <c r="I202" s="5"/>
      <c r="J202" s="5"/>
    </row>
    <row r="203" spans="2:16" ht="16.5" x14ac:dyDescent="0.2">
      <c r="B203" s="2" t="s">
        <v>527</v>
      </c>
      <c r="C203"/>
    </row>
    <row r="204" spans="2:16" ht="16.5" x14ac:dyDescent="0.2">
      <c r="B204" s="2" t="s">
        <v>528</v>
      </c>
    </row>
    <row r="205" spans="2:16" ht="16.5" x14ac:dyDescent="0.2">
      <c r="B205" s="12" t="s">
        <v>582</v>
      </c>
    </row>
  </sheetData>
  <sheetProtection algorithmName="SHA-512" hashValue="U6edZpm+5Jvpa824T7fwYyJiyeqi9+u0HTsGT2SscsC7mYDRsEUIBYnDcnnL6yQBqDGspPvvPt5T+dtIUE81nw==" saltValue="oC5l/cPUGrnBPV2o+jEGmw==" spinCount="100000" sheet="1" objects="1" scenarios="1"/>
  <mergeCells count="2">
    <mergeCell ref="B4:P4"/>
    <mergeCell ref="B1:P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9EB54-BF33-4E5F-B0C3-1DFB1DBD23B6}">
  <sheetPr>
    <tabColor theme="2"/>
  </sheetPr>
  <dimension ref="B1:O41"/>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style="5" customWidth="1"/>
    <col min="4" max="4" width="45.625" customWidth="1"/>
    <col min="5" max="5" width="11.625" customWidth="1"/>
    <col min="6" max="6" width="20.625" customWidth="1"/>
    <col min="7" max="7" width="19.625" customWidth="1"/>
    <col min="8" max="10" width="20.625" style="4" customWidth="1"/>
    <col min="11" max="11" width="20.625" style="8" customWidth="1"/>
    <col min="12" max="13" width="20.625" style="4" customWidth="1"/>
    <col min="14" max="14" width="19.875" customWidth="1"/>
    <col min="15" max="15" width="18.125" customWidth="1"/>
  </cols>
  <sheetData>
    <row r="1" spans="2:15" ht="20.25" thickBot="1" x14ac:dyDescent="0.35">
      <c r="B1" s="41" t="s">
        <v>419</v>
      </c>
      <c r="C1" s="41"/>
      <c r="D1" s="41"/>
      <c r="E1" s="41"/>
      <c r="F1" s="41"/>
      <c r="G1" s="41"/>
      <c r="H1" s="41"/>
      <c r="I1" s="41"/>
      <c r="J1" s="41"/>
      <c r="K1" s="41"/>
      <c r="L1" s="41"/>
      <c r="M1" s="41"/>
      <c r="O1" s="5"/>
    </row>
    <row r="2" spans="2:15" ht="15" thickTop="1" x14ac:dyDescent="0.2">
      <c r="O2" s="5"/>
    </row>
    <row r="3" spans="2:15" x14ac:dyDescent="0.2">
      <c r="O3" s="5"/>
    </row>
    <row r="4" spans="2:15" s="9" customFormat="1" ht="20.25" customHeight="1" thickBot="1" x14ac:dyDescent="0.4">
      <c r="B4" s="125" t="s">
        <v>447</v>
      </c>
      <c r="C4" s="125"/>
      <c r="D4" s="125"/>
      <c r="E4" s="125"/>
      <c r="F4" s="125"/>
      <c r="G4" s="125"/>
      <c r="H4" s="125"/>
      <c r="I4" s="125"/>
      <c r="J4" s="125"/>
      <c r="K4" s="125"/>
      <c r="L4" s="125"/>
      <c r="M4" s="125"/>
    </row>
    <row r="5" spans="2:15" s="48" customFormat="1" ht="60.95" customHeight="1" thickTop="1" x14ac:dyDescent="0.2">
      <c r="B5" s="46" t="s">
        <v>34</v>
      </c>
      <c r="C5" s="47" t="s">
        <v>35</v>
      </c>
      <c r="D5" s="47" t="s">
        <v>195</v>
      </c>
      <c r="E5" s="49" t="s">
        <v>36</v>
      </c>
      <c r="F5" s="49" t="s">
        <v>196</v>
      </c>
      <c r="G5" s="49" t="s">
        <v>201</v>
      </c>
      <c r="H5" s="50" t="s">
        <v>200</v>
      </c>
      <c r="I5" s="50" t="s">
        <v>199</v>
      </c>
      <c r="J5" s="50" t="s">
        <v>198</v>
      </c>
      <c r="K5" s="51" t="s">
        <v>197</v>
      </c>
      <c r="L5" s="50" t="s">
        <v>3</v>
      </c>
      <c r="M5" s="50" t="s">
        <v>4</v>
      </c>
    </row>
    <row r="6" spans="2:15" x14ac:dyDescent="0.2">
      <c r="B6" s="23" t="s">
        <v>62</v>
      </c>
      <c r="C6" s="23" t="s">
        <v>422</v>
      </c>
      <c r="D6" s="23" t="s">
        <v>421</v>
      </c>
      <c r="E6" s="32">
        <v>2022</v>
      </c>
      <c r="F6" s="32" t="s">
        <v>413</v>
      </c>
      <c r="G6" s="32" t="s">
        <v>205</v>
      </c>
      <c r="H6" s="33">
        <v>0</v>
      </c>
      <c r="I6" s="33">
        <v>23955760</v>
      </c>
      <c r="J6" s="33">
        <v>23955760</v>
      </c>
      <c r="K6" s="34">
        <v>0</v>
      </c>
      <c r="L6" s="35">
        <v>0</v>
      </c>
      <c r="M6" s="35">
        <v>0</v>
      </c>
    </row>
    <row r="7" spans="2:15" x14ac:dyDescent="0.2">
      <c r="B7" s="23" t="s">
        <v>62</v>
      </c>
      <c r="C7" s="23" t="s">
        <v>423</v>
      </c>
      <c r="D7" s="23" t="s">
        <v>421</v>
      </c>
      <c r="E7" s="32">
        <v>2020</v>
      </c>
      <c r="F7" s="32" t="s">
        <v>413</v>
      </c>
      <c r="G7" s="32" t="s">
        <v>205</v>
      </c>
      <c r="H7" s="33">
        <v>7120077</v>
      </c>
      <c r="I7" s="33">
        <v>0</v>
      </c>
      <c r="J7" s="33">
        <v>7120077</v>
      </c>
      <c r="K7" s="34">
        <v>0.99409094716854685</v>
      </c>
      <c r="L7" s="35">
        <v>699.1183167790125</v>
      </c>
      <c r="M7" s="35">
        <v>134.72708690976521</v>
      </c>
    </row>
    <row r="8" spans="2:15" x14ac:dyDescent="0.2">
      <c r="B8" s="23" t="s">
        <v>62</v>
      </c>
      <c r="C8" s="23" t="s">
        <v>424</v>
      </c>
      <c r="D8" s="23" t="s">
        <v>421</v>
      </c>
      <c r="E8" s="32">
        <v>2021</v>
      </c>
      <c r="F8" s="32" t="s">
        <v>413</v>
      </c>
      <c r="G8" s="32" t="s">
        <v>205</v>
      </c>
      <c r="H8" s="33">
        <v>10233199</v>
      </c>
      <c r="I8" s="33">
        <v>2558300</v>
      </c>
      <c r="J8" s="33">
        <v>12791499</v>
      </c>
      <c r="K8" s="34">
        <v>0.79999998436461595</v>
      </c>
      <c r="L8" s="35">
        <v>346.88399322041926</v>
      </c>
      <c r="M8" s="35">
        <v>20.813039593225156</v>
      </c>
    </row>
    <row r="9" spans="2:15" x14ac:dyDescent="0.2">
      <c r="B9" s="23" t="s">
        <v>62</v>
      </c>
      <c r="C9" s="23" t="s">
        <v>425</v>
      </c>
      <c r="D9" s="23" t="s">
        <v>421</v>
      </c>
      <c r="E9" s="32">
        <v>2020</v>
      </c>
      <c r="F9" s="32" t="s">
        <v>413</v>
      </c>
      <c r="G9" s="32" t="s">
        <v>205</v>
      </c>
      <c r="H9" s="33">
        <v>17411099</v>
      </c>
      <c r="I9" s="33">
        <v>1948640</v>
      </c>
      <c r="J9" s="33">
        <v>19359739</v>
      </c>
      <c r="K9" s="34">
        <v>0.89350003079070528</v>
      </c>
      <c r="L9" s="35">
        <v>498.59446118195251</v>
      </c>
      <c r="M9" s="35">
        <v>69.387922706954825</v>
      </c>
    </row>
    <row r="10" spans="2:15" x14ac:dyDescent="0.2">
      <c r="B10" s="23" t="s">
        <v>62</v>
      </c>
      <c r="C10" s="23" t="s">
        <v>426</v>
      </c>
      <c r="D10" s="23" t="s">
        <v>421</v>
      </c>
      <c r="E10" s="32">
        <v>2021</v>
      </c>
      <c r="F10" s="32" t="s">
        <v>413</v>
      </c>
      <c r="G10" s="32" t="s">
        <v>205</v>
      </c>
      <c r="H10" s="33">
        <v>0</v>
      </c>
      <c r="I10" s="33">
        <v>16297237</v>
      </c>
      <c r="J10" s="33">
        <v>16297237</v>
      </c>
      <c r="K10" s="34">
        <v>0</v>
      </c>
      <c r="L10" s="35">
        <v>0</v>
      </c>
      <c r="M10" s="35">
        <v>0</v>
      </c>
    </row>
    <row r="11" spans="2:15" x14ac:dyDescent="0.2">
      <c r="B11" s="23" t="s">
        <v>177</v>
      </c>
      <c r="C11" s="23" t="s">
        <v>427</v>
      </c>
      <c r="D11" s="23" t="s">
        <v>421</v>
      </c>
      <c r="E11" s="32">
        <v>2021</v>
      </c>
      <c r="F11" s="32" t="s">
        <v>413</v>
      </c>
      <c r="G11" s="32" t="s">
        <v>205</v>
      </c>
      <c r="H11" s="33">
        <v>5674509.8899999997</v>
      </c>
      <c r="I11" s="33">
        <v>2382440.1099999994</v>
      </c>
      <c r="J11" s="33">
        <v>8056949.9999999991</v>
      </c>
      <c r="K11" s="34">
        <v>0.70430000062058218</v>
      </c>
      <c r="L11" s="35">
        <v>812.22904561568203</v>
      </c>
      <c r="M11" s="35">
        <v>118.81825290527711</v>
      </c>
    </row>
    <row r="12" spans="2:15" x14ac:dyDescent="0.2">
      <c r="B12" s="23" t="s">
        <v>177</v>
      </c>
      <c r="C12" s="23" t="s">
        <v>428</v>
      </c>
      <c r="D12" s="23" t="s">
        <v>421</v>
      </c>
      <c r="E12" s="32">
        <v>2021</v>
      </c>
      <c r="F12" s="32" t="s">
        <v>413</v>
      </c>
      <c r="G12" s="32" t="s">
        <v>205</v>
      </c>
      <c r="H12" s="33">
        <v>495000</v>
      </c>
      <c r="I12" s="33">
        <v>7561950</v>
      </c>
      <c r="J12" s="33">
        <v>8056950</v>
      </c>
      <c r="K12" s="34">
        <v>6.143764079459349E-2</v>
      </c>
      <c r="L12" s="35">
        <v>71.881241040344065</v>
      </c>
      <c r="M12" s="35">
        <v>10.520242287192049</v>
      </c>
    </row>
    <row r="13" spans="2:15" x14ac:dyDescent="0.2">
      <c r="B13" s="23" t="s">
        <v>69</v>
      </c>
      <c r="C13" s="23" t="s">
        <v>429</v>
      </c>
      <c r="D13" s="23" t="s">
        <v>421</v>
      </c>
      <c r="E13" s="32">
        <v>2021</v>
      </c>
      <c r="F13" s="32" t="s">
        <v>413</v>
      </c>
      <c r="G13" s="32" t="s">
        <v>205</v>
      </c>
      <c r="H13" s="33">
        <v>2998768</v>
      </c>
      <c r="I13" s="33">
        <v>0</v>
      </c>
      <c r="J13" s="33">
        <v>2998768</v>
      </c>
      <c r="K13" s="34">
        <v>1</v>
      </c>
      <c r="L13" s="35">
        <v>290.48899999999998</v>
      </c>
      <c r="M13" s="35">
        <v>5.4890465999999991</v>
      </c>
    </row>
    <row r="14" spans="2:15" ht="16.5" x14ac:dyDescent="0.2">
      <c r="B14" s="23" t="s">
        <v>69</v>
      </c>
      <c r="C14" s="23" t="s">
        <v>517</v>
      </c>
      <c r="D14" s="23" t="s">
        <v>421</v>
      </c>
      <c r="E14" s="32">
        <v>2020</v>
      </c>
      <c r="F14" s="32" t="s">
        <v>413</v>
      </c>
      <c r="G14" s="32" t="s">
        <v>205</v>
      </c>
      <c r="H14" s="33">
        <v>2737938</v>
      </c>
      <c r="I14" s="33">
        <v>0</v>
      </c>
      <c r="J14" s="33">
        <v>2737938</v>
      </c>
      <c r="K14" s="34">
        <v>0.98699999999999999</v>
      </c>
      <c r="L14" s="35">
        <v>285.49567200000001</v>
      </c>
      <c r="M14" s="35">
        <v>0</v>
      </c>
    </row>
    <row r="15" spans="2:15" ht="16.5" x14ac:dyDescent="0.2">
      <c r="B15" s="23" t="s">
        <v>69</v>
      </c>
      <c r="C15" s="23" t="s">
        <v>518</v>
      </c>
      <c r="D15" s="23" t="s">
        <v>421</v>
      </c>
      <c r="E15" s="32">
        <v>2021</v>
      </c>
      <c r="F15" s="32" t="s">
        <v>413</v>
      </c>
      <c r="G15" s="32" t="s">
        <v>227</v>
      </c>
      <c r="H15" s="33">
        <v>2401218</v>
      </c>
      <c r="I15" s="33">
        <v>0</v>
      </c>
      <c r="J15" s="33">
        <v>2401218</v>
      </c>
      <c r="K15" s="34">
        <v>0.99420095196139158</v>
      </c>
      <c r="L15" s="35">
        <v>253.86225367667762</v>
      </c>
      <c r="M15" s="35">
        <v>76.097049549265535</v>
      </c>
    </row>
    <row r="16" spans="2:15" ht="16.5" x14ac:dyDescent="0.2">
      <c r="B16" s="23" t="s">
        <v>69</v>
      </c>
      <c r="C16" s="23" t="s">
        <v>519</v>
      </c>
      <c r="D16" s="23" t="s">
        <v>421</v>
      </c>
      <c r="E16" s="32">
        <v>2021</v>
      </c>
      <c r="F16" s="32" t="s">
        <v>413</v>
      </c>
      <c r="G16" s="32" t="s">
        <v>205</v>
      </c>
      <c r="H16" s="33">
        <v>5388635</v>
      </c>
      <c r="I16" s="33">
        <v>0</v>
      </c>
      <c r="J16" s="33">
        <v>5388635</v>
      </c>
      <c r="K16" s="34">
        <v>0.99350005254531337</v>
      </c>
      <c r="L16" s="35">
        <v>540.13120606704774</v>
      </c>
      <c r="M16" s="35">
        <v>0</v>
      </c>
    </row>
    <row r="17" spans="2:13" ht="16.5" x14ac:dyDescent="0.2">
      <c r="B17" s="23" t="s">
        <v>69</v>
      </c>
      <c r="C17" s="23" t="s">
        <v>520</v>
      </c>
      <c r="D17" s="23" t="s">
        <v>421</v>
      </c>
      <c r="E17" s="32">
        <v>2020</v>
      </c>
      <c r="F17" s="32" t="s">
        <v>413</v>
      </c>
      <c r="G17" s="32" t="s">
        <v>205</v>
      </c>
      <c r="H17" s="33">
        <v>2557614</v>
      </c>
      <c r="I17" s="33">
        <v>0</v>
      </c>
      <c r="J17" s="33">
        <v>2557614</v>
      </c>
      <c r="K17" s="34">
        <v>0.97636369883146978</v>
      </c>
      <c r="L17" s="35">
        <v>320.29103431042978</v>
      </c>
      <c r="M17" s="35">
        <v>0</v>
      </c>
    </row>
    <row r="18" spans="2:13" x14ac:dyDescent="0.2">
      <c r="B18" s="23" t="s">
        <v>430</v>
      </c>
      <c r="C18" s="23" t="s">
        <v>431</v>
      </c>
      <c r="D18" s="23" t="s">
        <v>421</v>
      </c>
      <c r="E18" s="32">
        <v>2022</v>
      </c>
      <c r="F18" s="32" t="s">
        <v>413</v>
      </c>
      <c r="G18" s="32" t="s">
        <v>205</v>
      </c>
      <c r="H18" s="33">
        <v>4861112</v>
      </c>
      <c r="I18" s="33">
        <v>0</v>
      </c>
      <c r="J18" s="33">
        <v>4861112</v>
      </c>
      <c r="K18" s="34">
        <v>0.97222240000000004</v>
      </c>
      <c r="L18" s="35">
        <v>168.83303087231999</v>
      </c>
      <c r="M18" s="35">
        <v>17.42356878602342</v>
      </c>
    </row>
    <row r="19" spans="2:13" x14ac:dyDescent="0.2">
      <c r="B19" s="23" t="s">
        <v>432</v>
      </c>
      <c r="C19" s="23" t="s">
        <v>433</v>
      </c>
      <c r="D19" s="23" t="s">
        <v>421</v>
      </c>
      <c r="E19" s="32">
        <v>2018</v>
      </c>
      <c r="F19" s="32" t="s">
        <v>417</v>
      </c>
      <c r="G19" s="32" t="s">
        <v>227</v>
      </c>
      <c r="H19" s="33">
        <v>7609004</v>
      </c>
      <c r="I19" s="33">
        <v>0</v>
      </c>
      <c r="J19" s="33">
        <v>7609004</v>
      </c>
      <c r="K19" s="34">
        <v>0.96750044503216948</v>
      </c>
      <c r="L19" s="35">
        <v>232.80382708542075</v>
      </c>
      <c r="M19" s="35">
        <v>16.583082210948696</v>
      </c>
    </row>
    <row r="20" spans="2:13" x14ac:dyDescent="0.2">
      <c r="B20" s="23" t="s">
        <v>432</v>
      </c>
      <c r="C20" s="23" t="s">
        <v>434</v>
      </c>
      <c r="D20" s="23" t="s">
        <v>421</v>
      </c>
      <c r="E20" s="32">
        <v>2019</v>
      </c>
      <c r="F20" s="32" t="s">
        <v>413</v>
      </c>
      <c r="G20" s="32" t="s">
        <v>205</v>
      </c>
      <c r="H20" s="33">
        <v>7589730</v>
      </c>
      <c r="I20" s="33">
        <v>0</v>
      </c>
      <c r="J20" s="33">
        <v>7589730</v>
      </c>
      <c r="K20" s="34">
        <v>0.98375004860598048</v>
      </c>
      <c r="L20" s="35">
        <v>437.58776162071774</v>
      </c>
      <c r="M20" s="35">
        <v>44.738972748102185</v>
      </c>
    </row>
    <row r="21" spans="2:13" x14ac:dyDescent="0.2">
      <c r="B21" s="23" t="s">
        <v>432</v>
      </c>
      <c r="C21" s="23" t="s">
        <v>435</v>
      </c>
      <c r="D21" s="23" t="s">
        <v>421</v>
      </c>
      <c r="E21" s="32">
        <v>2020</v>
      </c>
      <c r="F21" s="32" t="s">
        <v>413</v>
      </c>
      <c r="G21" s="32" t="s">
        <v>205</v>
      </c>
      <c r="H21" s="33">
        <v>8567466</v>
      </c>
      <c r="I21" s="33">
        <v>0</v>
      </c>
      <c r="J21" s="33">
        <v>8567466</v>
      </c>
      <c r="K21" s="34">
        <v>1</v>
      </c>
      <c r="L21" s="35">
        <v>457.90409999999997</v>
      </c>
      <c r="M21" s="35">
        <v>47.468406960000003</v>
      </c>
    </row>
    <row r="22" spans="2:13" x14ac:dyDescent="0.2">
      <c r="B22" s="23" t="s">
        <v>432</v>
      </c>
      <c r="C22" s="23" t="s">
        <v>176</v>
      </c>
      <c r="D22" s="23" t="s">
        <v>421</v>
      </c>
      <c r="E22" s="32">
        <v>2021</v>
      </c>
      <c r="F22" s="32" t="s">
        <v>413</v>
      </c>
      <c r="G22" s="32" t="s">
        <v>205</v>
      </c>
      <c r="H22" s="33">
        <v>7252098</v>
      </c>
      <c r="I22" s="33">
        <v>0</v>
      </c>
      <c r="J22" s="33">
        <v>7252098</v>
      </c>
      <c r="K22" s="34">
        <v>0.99409091395088778</v>
      </c>
      <c r="L22" s="35">
        <v>425.88544708209741</v>
      </c>
      <c r="M22" s="35">
        <v>43.302028092497871</v>
      </c>
    </row>
    <row r="23" spans="2:13" x14ac:dyDescent="0.2">
      <c r="B23" s="23" t="s">
        <v>289</v>
      </c>
      <c r="C23" s="23" t="s">
        <v>436</v>
      </c>
      <c r="D23" s="23" t="s">
        <v>421</v>
      </c>
      <c r="E23" s="32">
        <v>2021</v>
      </c>
      <c r="F23" s="32" t="s">
        <v>413</v>
      </c>
      <c r="G23" s="32" t="s">
        <v>205</v>
      </c>
      <c r="H23" s="33">
        <v>3563878</v>
      </c>
      <c r="I23" s="33">
        <v>0</v>
      </c>
      <c r="J23" s="33">
        <v>3563878</v>
      </c>
      <c r="K23" s="34">
        <v>0.98818189380285593</v>
      </c>
      <c r="L23" s="35">
        <v>475.21716682074032</v>
      </c>
      <c r="M23" s="35">
        <v>51.449542073561624</v>
      </c>
    </row>
    <row r="24" spans="2:13" x14ac:dyDescent="0.2">
      <c r="B24" s="23" t="s">
        <v>437</v>
      </c>
      <c r="C24" s="23" t="s">
        <v>438</v>
      </c>
      <c r="D24" s="23" t="s">
        <v>421</v>
      </c>
      <c r="E24" s="32">
        <v>2022</v>
      </c>
      <c r="F24" s="32" t="s">
        <v>413</v>
      </c>
      <c r="G24" s="32" t="s">
        <v>205</v>
      </c>
      <c r="H24" s="33">
        <v>6500000</v>
      </c>
      <c r="I24" s="33">
        <v>0</v>
      </c>
      <c r="J24" s="33">
        <v>6500000</v>
      </c>
      <c r="K24" s="34">
        <v>1</v>
      </c>
      <c r="L24" s="35">
        <v>712.69240000000002</v>
      </c>
      <c r="M24" s="35">
        <v>158.43152052000002</v>
      </c>
    </row>
    <row r="25" spans="2:13" x14ac:dyDescent="0.2">
      <c r="B25" s="23" t="s">
        <v>439</v>
      </c>
      <c r="C25" s="23" t="s">
        <v>440</v>
      </c>
      <c r="D25" s="23" t="s">
        <v>421</v>
      </c>
      <c r="E25" s="32">
        <v>2022</v>
      </c>
      <c r="F25" s="32" t="s">
        <v>413</v>
      </c>
      <c r="G25" s="32" t="s">
        <v>205</v>
      </c>
      <c r="H25" s="33">
        <v>0</v>
      </c>
      <c r="I25" s="33">
        <v>1995000</v>
      </c>
      <c r="J25" s="33">
        <v>1995000</v>
      </c>
      <c r="K25" s="34">
        <v>0</v>
      </c>
      <c r="L25" s="35">
        <v>0</v>
      </c>
      <c r="M25" s="35">
        <v>0</v>
      </c>
    </row>
    <row r="26" spans="2:13" x14ac:dyDescent="0.2">
      <c r="B26" s="23" t="s">
        <v>91</v>
      </c>
      <c r="C26" s="23" t="s">
        <v>441</v>
      </c>
      <c r="D26" s="23" t="s">
        <v>421</v>
      </c>
      <c r="E26" s="32">
        <v>2020</v>
      </c>
      <c r="F26" s="32" t="s">
        <v>413</v>
      </c>
      <c r="G26" s="32" t="s">
        <v>227</v>
      </c>
      <c r="H26" s="33">
        <v>1738800</v>
      </c>
      <c r="I26" s="33">
        <v>0</v>
      </c>
      <c r="J26" s="33">
        <v>1738800</v>
      </c>
      <c r="K26" s="34">
        <v>0.92</v>
      </c>
      <c r="L26" s="35">
        <v>308.01287200000002</v>
      </c>
      <c r="M26" s="35">
        <v>28.027010419200007</v>
      </c>
    </row>
    <row r="27" spans="2:13" x14ac:dyDescent="0.2">
      <c r="B27" s="23" t="s">
        <v>442</v>
      </c>
      <c r="C27" s="23" t="s">
        <v>443</v>
      </c>
      <c r="D27" s="23" t="s">
        <v>421</v>
      </c>
      <c r="E27" s="32">
        <v>2022</v>
      </c>
      <c r="F27" s="32" t="s">
        <v>414</v>
      </c>
      <c r="G27" s="32" t="s">
        <v>205</v>
      </c>
      <c r="H27" s="33">
        <v>0</v>
      </c>
      <c r="I27" s="33">
        <v>175585</v>
      </c>
      <c r="J27" s="33">
        <v>175585</v>
      </c>
      <c r="K27" s="34">
        <v>0</v>
      </c>
      <c r="L27" s="35">
        <v>0</v>
      </c>
      <c r="M27" s="35">
        <v>0</v>
      </c>
    </row>
    <row r="28" spans="2:13" x14ac:dyDescent="0.2">
      <c r="B28" s="23" t="s">
        <v>442</v>
      </c>
      <c r="C28" s="23" t="s">
        <v>444</v>
      </c>
      <c r="D28" s="23" t="s">
        <v>421</v>
      </c>
      <c r="E28" s="32">
        <v>2022</v>
      </c>
      <c r="F28" s="32" t="s">
        <v>414</v>
      </c>
      <c r="G28" s="32" t="s">
        <v>205</v>
      </c>
      <c r="H28" s="33">
        <v>0</v>
      </c>
      <c r="I28" s="33">
        <v>276684</v>
      </c>
      <c r="J28" s="33">
        <v>276684</v>
      </c>
      <c r="K28" s="34">
        <v>0</v>
      </c>
      <c r="L28" s="35">
        <v>0</v>
      </c>
      <c r="M28" s="35">
        <v>0</v>
      </c>
    </row>
    <row r="29" spans="2:13" x14ac:dyDescent="0.2">
      <c r="B29" s="23" t="s">
        <v>442</v>
      </c>
      <c r="C29" s="23" t="s">
        <v>445</v>
      </c>
      <c r="D29" s="23" t="s">
        <v>421</v>
      </c>
      <c r="E29" s="32">
        <v>2022</v>
      </c>
      <c r="F29" s="32" t="s">
        <v>414</v>
      </c>
      <c r="G29" s="32" t="s">
        <v>205</v>
      </c>
      <c r="H29" s="33">
        <v>0</v>
      </c>
      <c r="I29" s="33">
        <v>230959</v>
      </c>
      <c r="J29" s="33">
        <v>230959</v>
      </c>
      <c r="K29" s="34">
        <v>0</v>
      </c>
      <c r="L29" s="35">
        <v>0</v>
      </c>
      <c r="M29" s="35">
        <v>0</v>
      </c>
    </row>
    <row r="30" spans="2:13" x14ac:dyDescent="0.2">
      <c r="B30" s="23" t="s">
        <v>105</v>
      </c>
      <c r="C30" s="23" t="s">
        <v>446</v>
      </c>
      <c r="D30" s="23" t="s">
        <v>421</v>
      </c>
      <c r="E30" s="32">
        <v>2019</v>
      </c>
      <c r="F30" s="32" t="s">
        <v>413</v>
      </c>
      <c r="G30" s="32" t="s">
        <v>227</v>
      </c>
      <c r="H30" s="33">
        <v>5345615</v>
      </c>
      <c r="I30" s="33">
        <v>0</v>
      </c>
      <c r="J30" s="33">
        <v>5345615</v>
      </c>
      <c r="K30" s="34">
        <v>0.9619325475845405</v>
      </c>
      <c r="L30" s="35">
        <v>260.06452441453035</v>
      </c>
      <c r="M30" s="35">
        <v>158.26287706822473</v>
      </c>
    </row>
    <row r="31" spans="2:13" x14ac:dyDescent="0.2">
      <c r="H31" s="5"/>
    </row>
    <row r="33" spans="2:7" ht="16.5" x14ac:dyDescent="0.2">
      <c r="B33" s="12" t="s">
        <v>583</v>
      </c>
    </row>
    <row r="34" spans="2:7" ht="18" customHeight="1" x14ac:dyDescent="0.35">
      <c r="B34" s="2" t="s">
        <v>525</v>
      </c>
      <c r="D34" s="5"/>
      <c r="E34" s="5"/>
      <c r="F34" s="5"/>
      <c r="G34" s="5"/>
    </row>
    <row r="35" spans="2:7" x14ac:dyDescent="0.2">
      <c r="B35" s="5"/>
      <c r="D35" s="5"/>
      <c r="E35" s="5"/>
      <c r="F35" s="5"/>
      <c r="G35" s="5"/>
    </row>
    <row r="41" spans="2:7" x14ac:dyDescent="0.2">
      <c r="B41" s="43"/>
    </row>
  </sheetData>
  <sheetProtection algorithmName="SHA-512" hashValue="YTKu8ORiiV2MmTGufkMv+1lqreRDdBlahZD+824ipZ9HT9TSZpFT9EIKglV0I0/5FQiJEijTkm+UbFQq2PX07g==" saltValue="DW0E6WGidKi3vScQTK0cZg==" spinCount="100000" sheet="1" objects="1" scenarios="1"/>
  <mergeCells count="1">
    <mergeCell ref="B4:M4"/>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B1:M17"/>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customWidth="1"/>
    <col min="4" max="4" width="45.625" customWidth="1"/>
    <col min="5" max="5" width="11.625" customWidth="1"/>
    <col min="6" max="6" width="20.625" customWidth="1"/>
    <col min="7" max="7" width="19.625" customWidth="1"/>
    <col min="8" max="13" width="20.625" customWidth="1"/>
  </cols>
  <sheetData>
    <row r="1" spans="2:13" ht="20.25" thickBot="1" x14ac:dyDescent="0.35">
      <c r="B1" s="41" t="s">
        <v>419</v>
      </c>
      <c r="C1" s="41"/>
      <c r="D1" s="41"/>
      <c r="E1" s="41"/>
      <c r="F1" s="41"/>
      <c r="G1" s="41"/>
      <c r="H1" s="41"/>
      <c r="I1" s="41"/>
      <c r="J1" s="41"/>
      <c r="K1" s="41"/>
      <c r="L1" s="41"/>
      <c r="M1" s="41"/>
    </row>
    <row r="2" spans="2:13" ht="15" thickTop="1" x14ac:dyDescent="0.2"/>
    <row r="4" spans="2:13" ht="20.25" thickBot="1" x14ac:dyDescent="0.35">
      <c r="B4" s="125" t="s">
        <v>462</v>
      </c>
      <c r="C4" s="125"/>
      <c r="D4" s="125"/>
      <c r="E4" s="125"/>
      <c r="F4" s="125"/>
      <c r="G4" s="125"/>
      <c r="H4" s="125"/>
      <c r="I4" s="125"/>
      <c r="J4" s="125"/>
      <c r="K4" s="125"/>
      <c r="L4" s="125"/>
      <c r="M4" s="125"/>
    </row>
    <row r="5" spans="2:13" s="52" customFormat="1" ht="60.95" customHeight="1" thickTop="1" x14ac:dyDescent="0.2">
      <c r="B5" s="52" t="s">
        <v>34</v>
      </c>
      <c r="C5" s="52" t="s">
        <v>35</v>
      </c>
      <c r="D5" s="47" t="s">
        <v>195</v>
      </c>
      <c r="E5" s="53" t="s">
        <v>36</v>
      </c>
      <c r="F5" s="49" t="s">
        <v>196</v>
      </c>
      <c r="G5" s="49" t="s">
        <v>201</v>
      </c>
      <c r="H5" s="53" t="s">
        <v>200</v>
      </c>
      <c r="I5" s="53" t="s">
        <v>199</v>
      </c>
      <c r="J5" s="53" t="s">
        <v>198</v>
      </c>
      <c r="K5" s="53" t="s">
        <v>448</v>
      </c>
      <c r="L5" s="53" t="s">
        <v>3</v>
      </c>
      <c r="M5" s="53" t="s">
        <v>4</v>
      </c>
    </row>
    <row r="6" spans="2:13" ht="16.5" x14ac:dyDescent="0.2">
      <c r="B6" s="14" t="s">
        <v>449</v>
      </c>
      <c r="C6" s="14" t="s">
        <v>461</v>
      </c>
      <c r="D6" s="14" t="s">
        <v>450</v>
      </c>
      <c r="E6" s="36">
        <v>2018</v>
      </c>
      <c r="F6" s="36" t="s">
        <v>417</v>
      </c>
      <c r="G6" s="36" t="s">
        <v>227</v>
      </c>
      <c r="H6" s="38">
        <v>1011341.4700000001</v>
      </c>
      <c r="I6" s="38">
        <v>0</v>
      </c>
      <c r="J6" s="38">
        <v>1011341.4700000001</v>
      </c>
      <c r="K6" s="37">
        <v>0.9231654764545727</v>
      </c>
      <c r="L6" s="38">
        <v>3293.8544199899156</v>
      </c>
      <c r="M6" s="38">
        <v>306.46582808195859</v>
      </c>
    </row>
    <row r="7" spans="2:13" x14ac:dyDescent="0.2">
      <c r="B7" s="14" t="s">
        <v>124</v>
      </c>
      <c r="C7" s="14" t="s">
        <v>451</v>
      </c>
      <c r="D7" s="14" t="s">
        <v>463</v>
      </c>
      <c r="E7" s="36">
        <v>2017</v>
      </c>
      <c r="F7" s="36" t="s">
        <v>415</v>
      </c>
      <c r="G7" s="36" t="s">
        <v>205</v>
      </c>
      <c r="H7" s="38">
        <v>148556.19</v>
      </c>
      <c r="I7" s="38">
        <v>0</v>
      </c>
      <c r="J7" s="38">
        <v>148556.19</v>
      </c>
      <c r="K7" s="37">
        <v>0.53344061069456639</v>
      </c>
      <c r="L7" s="38">
        <v>135.33388293321147</v>
      </c>
      <c r="M7" s="38">
        <v>8.1200329759926895</v>
      </c>
    </row>
    <row r="8" spans="2:13" x14ac:dyDescent="0.2">
      <c r="B8" s="14" t="s">
        <v>124</v>
      </c>
      <c r="C8" s="14" t="s">
        <v>452</v>
      </c>
      <c r="D8" s="14" t="s">
        <v>463</v>
      </c>
      <c r="E8" s="36">
        <v>2018</v>
      </c>
      <c r="F8" s="36" t="s">
        <v>417</v>
      </c>
      <c r="G8" s="36" t="s">
        <v>205</v>
      </c>
      <c r="H8" s="38">
        <v>320805.99</v>
      </c>
      <c r="I8" s="38">
        <v>0</v>
      </c>
      <c r="J8" s="38">
        <v>320805.99</v>
      </c>
      <c r="K8" s="37">
        <v>0.62698551151094983</v>
      </c>
      <c r="L8" s="38">
        <v>181.93552080268987</v>
      </c>
      <c r="M8" s="38">
        <v>10.916131248161392</v>
      </c>
    </row>
    <row r="9" spans="2:13" x14ac:dyDescent="0.2">
      <c r="B9" s="14" t="s">
        <v>124</v>
      </c>
      <c r="C9" s="14" t="s">
        <v>453</v>
      </c>
      <c r="D9" s="14" t="s">
        <v>463</v>
      </c>
      <c r="E9" s="36">
        <v>2016</v>
      </c>
      <c r="F9" s="36" t="s">
        <v>415</v>
      </c>
      <c r="G9" s="36" t="s">
        <v>205</v>
      </c>
      <c r="H9" s="38">
        <v>144888.28</v>
      </c>
      <c r="I9" s="38">
        <v>0</v>
      </c>
      <c r="J9" s="38">
        <v>144888.28</v>
      </c>
      <c r="K9" s="37">
        <v>0.43783819050197453</v>
      </c>
      <c r="L9" s="38">
        <v>98.185214220067792</v>
      </c>
      <c r="M9" s="38">
        <v>5.8911128532040671</v>
      </c>
    </row>
    <row r="10" spans="2:13" x14ac:dyDescent="0.2">
      <c r="B10" s="14" t="s">
        <v>296</v>
      </c>
      <c r="C10" s="14" t="s">
        <v>454</v>
      </c>
      <c r="D10" s="14" t="s">
        <v>455</v>
      </c>
      <c r="E10" s="36">
        <v>2018</v>
      </c>
      <c r="F10" s="36" t="s">
        <v>417</v>
      </c>
      <c r="G10" s="36" t="s">
        <v>227</v>
      </c>
      <c r="H10" s="38">
        <v>1263159</v>
      </c>
      <c r="I10" s="38">
        <v>0</v>
      </c>
      <c r="J10" s="38">
        <v>1263159</v>
      </c>
      <c r="K10" s="37">
        <v>0.63157949999999996</v>
      </c>
      <c r="L10" s="38">
        <v>513.34781759999998</v>
      </c>
      <c r="M10" s="38">
        <v>26.922983557589998</v>
      </c>
    </row>
    <row r="11" spans="2:13" x14ac:dyDescent="0.2">
      <c r="B11" s="14" t="s">
        <v>132</v>
      </c>
      <c r="C11" s="14" t="s">
        <v>456</v>
      </c>
      <c r="D11" s="14" t="s">
        <v>463</v>
      </c>
      <c r="E11" s="36">
        <v>2021</v>
      </c>
      <c r="F11" s="36" t="s">
        <v>413</v>
      </c>
      <c r="G11" s="36" t="s">
        <v>205</v>
      </c>
      <c r="H11" s="38">
        <v>99152.33</v>
      </c>
      <c r="I11" s="38">
        <v>0</v>
      </c>
      <c r="J11" s="38">
        <v>99152.33</v>
      </c>
      <c r="K11" s="37">
        <v>0.87304114071172978</v>
      </c>
      <c r="L11" s="38">
        <v>15.103873646655138</v>
      </c>
      <c r="M11" s="38">
        <v>0.90623241879930838</v>
      </c>
    </row>
    <row r="12" spans="2:13" x14ac:dyDescent="0.2">
      <c r="B12" s="14" t="s">
        <v>127</v>
      </c>
      <c r="C12" s="14" t="s">
        <v>457</v>
      </c>
      <c r="D12" s="14" t="s">
        <v>463</v>
      </c>
      <c r="E12" s="36">
        <v>2019</v>
      </c>
      <c r="F12" s="36" t="s">
        <v>413</v>
      </c>
      <c r="G12" s="36" t="s">
        <v>205</v>
      </c>
      <c r="H12" s="38">
        <v>330000</v>
      </c>
      <c r="I12" s="38">
        <v>0</v>
      </c>
      <c r="J12" s="38">
        <v>330000</v>
      </c>
      <c r="K12" s="37">
        <v>1</v>
      </c>
      <c r="L12" s="38">
        <v>184.50899999999999</v>
      </c>
      <c r="M12" s="38">
        <v>11.070540000000001</v>
      </c>
    </row>
    <row r="13" spans="2:13" x14ac:dyDescent="0.2">
      <c r="B13" s="14" t="s">
        <v>125</v>
      </c>
      <c r="C13" s="14" t="s">
        <v>458</v>
      </c>
      <c r="D13" s="14" t="s">
        <v>463</v>
      </c>
      <c r="E13" s="36">
        <v>2019</v>
      </c>
      <c r="F13" s="36" t="s">
        <v>413</v>
      </c>
      <c r="G13" s="36" t="s">
        <v>205</v>
      </c>
      <c r="H13" s="38">
        <v>116245.11</v>
      </c>
      <c r="I13" s="38">
        <v>0</v>
      </c>
      <c r="J13" s="38">
        <v>116245.11</v>
      </c>
      <c r="K13" s="37">
        <v>0.63543762503273671</v>
      </c>
      <c r="L13" s="38">
        <v>32.169029767282296</v>
      </c>
      <c r="M13" s="38">
        <v>1.9301417860369379</v>
      </c>
    </row>
    <row r="14" spans="2:13" x14ac:dyDescent="0.2">
      <c r="B14" s="14" t="s">
        <v>93</v>
      </c>
      <c r="C14" s="14" t="s">
        <v>459</v>
      </c>
      <c r="D14" s="14" t="s">
        <v>463</v>
      </c>
      <c r="E14" s="36">
        <v>2018</v>
      </c>
      <c r="F14" s="36" t="s">
        <v>417</v>
      </c>
      <c r="G14" s="36" t="s">
        <v>205</v>
      </c>
      <c r="H14" s="38">
        <v>238652.78</v>
      </c>
      <c r="I14" s="38">
        <v>761347.22</v>
      </c>
      <c r="J14" s="38">
        <v>1000000</v>
      </c>
      <c r="K14" s="37">
        <v>0.23865278000000001</v>
      </c>
      <c r="L14" s="38">
        <v>21.895118994439532</v>
      </c>
      <c r="M14" s="38">
        <v>1.3137071396663718</v>
      </c>
    </row>
    <row r="15" spans="2:13" ht="16.5" x14ac:dyDescent="0.2">
      <c r="B15" s="14" t="s">
        <v>126</v>
      </c>
      <c r="C15" s="14" t="s">
        <v>460</v>
      </c>
      <c r="D15" s="14" t="s">
        <v>450</v>
      </c>
      <c r="E15" s="36">
        <v>2017</v>
      </c>
      <c r="F15" s="36" t="s">
        <v>415</v>
      </c>
      <c r="G15" s="36" t="s">
        <v>227</v>
      </c>
      <c r="H15" s="38">
        <v>581039.87999999989</v>
      </c>
      <c r="I15" s="38">
        <v>1418960.12</v>
      </c>
      <c r="J15" s="38">
        <v>2000000</v>
      </c>
      <c r="K15" s="37">
        <v>0.29051993999999992</v>
      </c>
      <c r="L15" s="38">
        <v>955.99653536159974</v>
      </c>
      <c r="M15" s="38">
        <v>112.34689336741496</v>
      </c>
    </row>
    <row r="16" spans="2:13" x14ac:dyDescent="0.2">
      <c r="H16" s="3"/>
      <c r="I16" s="3"/>
      <c r="J16" s="3"/>
      <c r="K16" s="16"/>
      <c r="L16" s="3"/>
      <c r="M16" s="3"/>
    </row>
    <row r="17" spans="2:2" ht="16.5" x14ac:dyDescent="0.2">
      <c r="B17" s="12" t="s">
        <v>564</v>
      </c>
    </row>
  </sheetData>
  <sheetProtection algorithmName="SHA-512" hashValue="0xp8iAyAt0+bF3PBWONXAEHM4bEqWSlkVtXosDINtwklB8giF8kQ1dqBdjZvlWmttrMMesNCq0xBHeCe0AE36w==" saltValue="WcFLORJ1dOS7z4F+KIZIcA==" spinCount="100000" sheet="1" objects="1" scenarios="1"/>
  <mergeCells count="1">
    <mergeCell ref="B4:M4"/>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B1:L23"/>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customWidth="1"/>
    <col min="4" max="4" width="45.625" customWidth="1"/>
    <col min="5" max="5" width="11.625" customWidth="1"/>
    <col min="6" max="6" width="20.625" style="32" customWidth="1"/>
    <col min="7" max="7" width="19.625" customWidth="1"/>
    <col min="8" max="11" width="20.625" customWidth="1"/>
    <col min="12" max="12" width="23.625" customWidth="1"/>
  </cols>
  <sheetData>
    <row r="1" spans="2:12" ht="20.25" thickBot="1" x14ac:dyDescent="0.35">
      <c r="B1" s="41" t="s">
        <v>489</v>
      </c>
      <c r="C1" s="41"/>
      <c r="D1" s="41"/>
      <c r="E1" s="41"/>
      <c r="F1" s="44"/>
      <c r="G1" s="41"/>
      <c r="H1" s="41"/>
      <c r="I1" s="41"/>
      <c r="J1" s="41"/>
      <c r="K1" s="41"/>
      <c r="L1" s="41"/>
    </row>
    <row r="2" spans="2:12" ht="15" thickTop="1" x14ac:dyDescent="0.2"/>
    <row r="4" spans="2:12" ht="20.25" thickBot="1" x14ac:dyDescent="0.35">
      <c r="B4" s="41" t="s">
        <v>522</v>
      </c>
      <c r="C4" s="41"/>
      <c r="D4" s="41"/>
      <c r="E4" s="41"/>
      <c r="F4" s="44"/>
      <c r="G4" s="41"/>
      <c r="H4" s="41"/>
      <c r="I4" s="41"/>
      <c r="J4" s="41"/>
      <c r="K4" s="41"/>
      <c r="L4" s="41"/>
    </row>
    <row r="5" spans="2:12" ht="60.95" customHeight="1" thickTop="1" x14ac:dyDescent="0.2">
      <c r="B5" s="45" t="s">
        <v>34</v>
      </c>
      <c r="C5" s="46" t="s">
        <v>35</v>
      </c>
      <c r="D5" s="47" t="s">
        <v>195</v>
      </c>
      <c r="E5" s="49" t="s">
        <v>36</v>
      </c>
      <c r="F5" s="49" t="s">
        <v>196</v>
      </c>
      <c r="G5" s="49" t="s">
        <v>201</v>
      </c>
      <c r="H5" s="49" t="s">
        <v>200</v>
      </c>
      <c r="I5" s="49" t="s">
        <v>199</v>
      </c>
      <c r="J5" s="49" t="s">
        <v>198</v>
      </c>
      <c r="K5" s="49" t="s">
        <v>197</v>
      </c>
      <c r="L5" s="49" t="s">
        <v>4</v>
      </c>
    </row>
    <row r="6" spans="2:12" x14ac:dyDescent="0.2">
      <c r="B6" s="26" t="s">
        <v>131</v>
      </c>
      <c r="C6" s="23" t="s">
        <v>464</v>
      </c>
      <c r="D6" s="23" t="s">
        <v>465</v>
      </c>
      <c r="E6" s="32">
        <v>2022</v>
      </c>
      <c r="F6" s="32" t="s">
        <v>413</v>
      </c>
      <c r="G6" s="32" t="s">
        <v>205</v>
      </c>
      <c r="H6" s="33">
        <v>115000000</v>
      </c>
      <c r="I6" s="33">
        <v>0</v>
      </c>
      <c r="J6" s="33">
        <v>115000000</v>
      </c>
      <c r="K6" s="34">
        <v>0.35276073619631904</v>
      </c>
      <c r="L6" s="33">
        <v>1446.3190184049081</v>
      </c>
    </row>
    <row r="7" spans="2:12" ht="28.5" x14ac:dyDescent="0.2">
      <c r="B7" s="26" t="s">
        <v>466</v>
      </c>
      <c r="C7" s="23" t="s">
        <v>467</v>
      </c>
      <c r="D7" s="23" t="s">
        <v>468</v>
      </c>
      <c r="E7" s="32">
        <v>2022</v>
      </c>
      <c r="F7" s="32" t="s">
        <v>414</v>
      </c>
      <c r="G7" s="32" t="s">
        <v>205</v>
      </c>
      <c r="H7" s="33">
        <v>422150.51999999979</v>
      </c>
      <c r="I7" s="33">
        <v>0</v>
      </c>
      <c r="J7" s="33">
        <v>422150.51999999979</v>
      </c>
      <c r="K7" s="34">
        <v>0.90129623810536963</v>
      </c>
      <c r="L7" s="33">
        <v>15.030232157016671</v>
      </c>
    </row>
    <row r="8" spans="2:12" x14ac:dyDescent="0.2">
      <c r="B8" s="26" t="s">
        <v>108</v>
      </c>
      <c r="C8" s="23" t="s">
        <v>469</v>
      </c>
      <c r="D8" s="23" t="s">
        <v>470</v>
      </c>
      <c r="E8" s="32">
        <v>2017</v>
      </c>
      <c r="F8" s="32" t="s">
        <v>417</v>
      </c>
      <c r="G8" s="32" t="s">
        <v>205</v>
      </c>
      <c r="H8" s="33">
        <v>403633602</v>
      </c>
      <c r="I8" s="33">
        <v>0</v>
      </c>
      <c r="J8" s="33">
        <v>403633602</v>
      </c>
      <c r="K8" s="34">
        <v>0.34033187352445193</v>
      </c>
      <c r="L8" s="33">
        <v>2315.2777355868466</v>
      </c>
    </row>
    <row r="9" spans="2:12" x14ac:dyDescent="0.2">
      <c r="B9" s="26" t="s">
        <v>108</v>
      </c>
      <c r="C9" s="23" t="s">
        <v>471</v>
      </c>
      <c r="D9" s="23" t="s">
        <v>470</v>
      </c>
      <c r="E9" s="32">
        <v>2018</v>
      </c>
      <c r="F9" s="32" t="s">
        <v>417</v>
      </c>
      <c r="G9" s="32" t="s">
        <v>205</v>
      </c>
      <c r="H9" s="33">
        <v>160000000</v>
      </c>
      <c r="I9" s="33">
        <v>0</v>
      </c>
      <c r="J9" s="33">
        <v>160000000</v>
      </c>
      <c r="K9" s="34">
        <v>0.13805004314063848</v>
      </c>
      <c r="L9" s="33">
        <v>207.07506471095772</v>
      </c>
    </row>
    <row r="10" spans="2:12" x14ac:dyDescent="0.2">
      <c r="B10" s="26" t="s">
        <v>106</v>
      </c>
      <c r="C10" s="23" t="s">
        <v>472</v>
      </c>
      <c r="D10" s="23" t="s">
        <v>468</v>
      </c>
      <c r="E10" s="32">
        <v>2017</v>
      </c>
      <c r="F10" s="32" t="s">
        <v>417</v>
      </c>
      <c r="G10" s="32" t="s">
        <v>205</v>
      </c>
      <c r="H10" s="33">
        <v>4905.3900000000003</v>
      </c>
      <c r="I10" s="33">
        <v>0</v>
      </c>
      <c r="J10" s="33">
        <v>4905.3900000000003</v>
      </c>
      <c r="K10" s="34">
        <v>0.17529348156634519</v>
      </c>
      <c r="L10" s="33">
        <v>0.21391587647276808</v>
      </c>
    </row>
    <row r="11" spans="2:12" x14ac:dyDescent="0.2">
      <c r="B11" s="26" t="s">
        <v>473</v>
      </c>
      <c r="C11" s="23" t="s">
        <v>474</v>
      </c>
      <c r="D11" s="23" t="s">
        <v>468</v>
      </c>
      <c r="E11" s="32">
        <v>2022</v>
      </c>
      <c r="F11" s="32" t="s">
        <v>414</v>
      </c>
      <c r="G11" s="32" t="s">
        <v>205</v>
      </c>
      <c r="H11" s="33">
        <v>25372.240000000002</v>
      </c>
      <c r="I11" s="33">
        <v>0</v>
      </c>
      <c r="J11" s="33">
        <v>25372.240000000002</v>
      </c>
      <c r="K11" s="34">
        <v>0.81518598864944902</v>
      </c>
      <c r="L11" s="33">
        <v>0.59049223194095557</v>
      </c>
    </row>
    <row r="12" spans="2:12" x14ac:dyDescent="0.2">
      <c r="B12" s="26" t="s">
        <v>475</v>
      </c>
      <c r="C12" s="23" t="s">
        <v>476</v>
      </c>
      <c r="D12" s="23" t="s">
        <v>468</v>
      </c>
      <c r="E12" s="32">
        <v>2022</v>
      </c>
      <c r="F12" s="32" t="s">
        <v>414</v>
      </c>
      <c r="G12" s="32" t="s">
        <v>205</v>
      </c>
      <c r="H12" s="33">
        <v>27915.18</v>
      </c>
      <c r="I12" s="33">
        <v>0</v>
      </c>
      <c r="J12" s="33">
        <v>27915.18</v>
      </c>
      <c r="K12" s="34">
        <v>0.80227008062022287</v>
      </c>
      <c r="L12" s="33">
        <v>0.94841159850600276</v>
      </c>
    </row>
    <row r="13" spans="2:12" x14ac:dyDescent="0.2">
      <c r="B13" s="26" t="s">
        <v>477</v>
      </c>
      <c r="C13" s="23" t="s">
        <v>478</v>
      </c>
      <c r="D13" s="23" t="s">
        <v>468</v>
      </c>
      <c r="E13" s="32">
        <v>2022</v>
      </c>
      <c r="F13" s="32" t="s">
        <v>414</v>
      </c>
      <c r="G13" s="32" t="s">
        <v>205</v>
      </c>
      <c r="H13" s="33">
        <v>46013.440000000002</v>
      </c>
      <c r="I13" s="33">
        <v>0</v>
      </c>
      <c r="J13" s="33">
        <v>46013.440000000002</v>
      </c>
      <c r="K13" s="34">
        <v>0.80348260357096091</v>
      </c>
      <c r="L13" s="33">
        <v>1.2241046642984845</v>
      </c>
    </row>
    <row r="14" spans="2:12" x14ac:dyDescent="0.2">
      <c r="B14" s="26" t="s">
        <v>109</v>
      </c>
      <c r="C14" s="23" t="s">
        <v>179</v>
      </c>
      <c r="D14" s="23" t="s">
        <v>470</v>
      </c>
      <c r="E14" s="32">
        <v>2017</v>
      </c>
      <c r="F14" s="32" t="s">
        <v>415</v>
      </c>
      <c r="G14" s="32" t="s">
        <v>205</v>
      </c>
      <c r="H14" s="33">
        <v>146057696</v>
      </c>
      <c r="I14" s="33">
        <v>0</v>
      </c>
      <c r="J14" s="33">
        <v>146057696</v>
      </c>
      <c r="K14" s="34">
        <v>0.47115385806451615</v>
      </c>
      <c r="L14" s="33">
        <v>2128.2019768774194</v>
      </c>
    </row>
    <row r="15" spans="2:12" x14ac:dyDescent="0.2">
      <c r="B15" s="26" t="s">
        <v>109</v>
      </c>
      <c r="C15" s="23" t="s">
        <v>479</v>
      </c>
      <c r="D15" s="23" t="s">
        <v>470</v>
      </c>
      <c r="E15" s="32">
        <v>2022</v>
      </c>
      <c r="F15" s="32" t="s">
        <v>413</v>
      </c>
      <c r="G15" s="32" t="s">
        <v>205</v>
      </c>
      <c r="H15" s="33">
        <v>50000000</v>
      </c>
      <c r="I15" s="33">
        <v>0</v>
      </c>
      <c r="J15" s="33">
        <v>50000000</v>
      </c>
      <c r="K15" s="34">
        <v>0.16129032258064516</v>
      </c>
      <c r="L15" s="33">
        <v>728.54838709677415</v>
      </c>
    </row>
    <row r="16" spans="2:12" x14ac:dyDescent="0.2">
      <c r="B16" s="26" t="s">
        <v>356</v>
      </c>
      <c r="C16" s="23" t="s">
        <v>480</v>
      </c>
      <c r="D16" s="23" t="s">
        <v>468</v>
      </c>
      <c r="E16" s="32">
        <v>2022</v>
      </c>
      <c r="F16" s="32" t="s">
        <v>414</v>
      </c>
      <c r="G16" s="32" t="s">
        <v>205</v>
      </c>
      <c r="H16" s="33">
        <v>30724.63</v>
      </c>
      <c r="I16" s="33">
        <v>0</v>
      </c>
      <c r="J16" s="33">
        <v>30724.63</v>
      </c>
      <c r="K16" s="34">
        <v>0.63926700938865155</v>
      </c>
      <c r="L16" s="33">
        <v>0.70899825477276557</v>
      </c>
    </row>
    <row r="17" spans="2:12" x14ac:dyDescent="0.2">
      <c r="B17" s="26" t="s">
        <v>481</v>
      </c>
      <c r="C17" s="23" t="s">
        <v>482</v>
      </c>
      <c r="D17" s="23" t="s">
        <v>468</v>
      </c>
      <c r="E17" s="32">
        <v>2022</v>
      </c>
      <c r="F17" s="32" t="s">
        <v>414</v>
      </c>
      <c r="G17" s="32" t="s">
        <v>205</v>
      </c>
      <c r="H17" s="33">
        <v>49477.17</v>
      </c>
      <c r="I17" s="33">
        <v>0</v>
      </c>
      <c r="J17" s="33">
        <v>49477.17</v>
      </c>
      <c r="K17" s="34">
        <v>0.83499980001387242</v>
      </c>
      <c r="L17" s="33">
        <v>1.8988168446127622</v>
      </c>
    </row>
    <row r="18" spans="2:12" ht="28.5" x14ac:dyDescent="0.2">
      <c r="B18" s="26" t="s">
        <v>483</v>
      </c>
      <c r="C18" s="23" t="s">
        <v>484</v>
      </c>
      <c r="D18" s="23" t="s">
        <v>468</v>
      </c>
      <c r="E18" s="32">
        <v>2022</v>
      </c>
      <c r="F18" s="32" t="s">
        <v>414</v>
      </c>
      <c r="G18" s="32" t="s">
        <v>205</v>
      </c>
      <c r="H18" s="33">
        <v>50944.800000000003</v>
      </c>
      <c r="I18" s="33">
        <v>0</v>
      </c>
      <c r="J18" s="33">
        <v>50944.800000000003</v>
      </c>
      <c r="K18" s="34">
        <v>0.86842000293878108</v>
      </c>
      <c r="L18" s="33">
        <v>1.258106181748929</v>
      </c>
    </row>
    <row r="19" spans="2:12" ht="28.5" x14ac:dyDescent="0.2">
      <c r="B19" s="26" t="s">
        <v>485</v>
      </c>
      <c r="C19" s="23" t="s">
        <v>486</v>
      </c>
      <c r="D19" s="23" t="s">
        <v>468</v>
      </c>
      <c r="E19" s="32">
        <v>2022</v>
      </c>
      <c r="F19" s="32" t="s">
        <v>414</v>
      </c>
      <c r="G19" s="32" t="s">
        <v>205</v>
      </c>
      <c r="H19" s="33">
        <v>388694.94000000018</v>
      </c>
      <c r="I19" s="33">
        <v>0</v>
      </c>
      <c r="J19" s="33">
        <v>388694.94000000018</v>
      </c>
      <c r="K19" s="34">
        <v>0.90862891488401953</v>
      </c>
      <c r="L19" s="33">
        <v>15.841264252707022</v>
      </c>
    </row>
    <row r="20" spans="2:12" ht="16.5" x14ac:dyDescent="0.2">
      <c r="B20" s="26" t="s">
        <v>107</v>
      </c>
      <c r="C20" s="23" t="s">
        <v>516</v>
      </c>
      <c r="D20" s="23" t="s">
        <v>470</v>
      </c>
      <c r="E20" s="32">
        <v>2020</v>
      </c>
      <c r="F20" s="32" t="s">
        <v>413</v>
      </c>
      <c r="G20" s="32" t="s">
        <v>227</v>
      </c>
      <c r="H20" s="33">
        <v>25000000</v>
      </c>
      <c r="I20" s="33">
        <v>0</v>
      </c>
      <c r="J20" s="33">
        <v>25000000</v>
      </c>
      <c r="K20" s="34">
        <v>0.20833333333333334</v>
      </c>
      <c r="L20" s="33">
        <v>1949.6004166666669</v>
      </c>
    </row>
    <row r="23" spans="2:12" ht="16.5" x14ac:dyDescent="0.2">
      <c r="B23" s="12" t="s">
        <v>584</v>
      </c>
    </row>
  </sheetData>
  <sheetProtection algorithmName="SHA-512" hashValue="8ufAPP5NQNsfFDek8IYlpmKO80c+QSbW+tzFBhOkIiIgnUWPaBkYujK2+DdTYk4+qrtghcjWKqAP9BvUv4nHYg==" saltValue="IQLYHiVKoccUWmyN14Twjg==" spinCount="100000" sheet="1" objects="1" scenarios="1"/>
  <phoneticPr fontId="17"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B1:N21"/>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customWidth="1"/>
    <col min="4" max="4" width="45.625" customWidth="1"/>
    <col min="5" max="5" width="11.625" customWidth="1"/>
    <col min="6" max="6" width="20.625" customWidth="1"/>
    <col min="7" max="7" width="19.625" customWidth="1"/>
    <col min="8" max="10" width="20.625" customWidth="1"/>
    <col min="11" max="11" width="20.625" style="8" customWidth="1"/>
    <col min="12" max="14" width="20.625" customWidth="1"/>
  </cols>
  <sheetData>
    <row r="1" spans="2:14" ht="20.25" thickBot="1" x14ac:dyDescent="0.35">
      <c r="B1" s="41" t="s">
        <v>488</v>
      </c>
      <c r="C1" s="41"/>
      <c r="D1" s="41"/>
      <c r="E1" s="41"/>
      <c r="F1" s="41"/>
      <c r="G1" s="41"/>
      <c r="H1" s="41"/>
      <c r="I1" s="41"/>
      <c r="J1" s="41"/>
      <c r="K1" s="41"/>
      <c r="L1" s="41"/>
      <c r="M1" s="41"/>
      <c r="N1" s="41"/>
    </row>
    <row r="2" spans="2:14" ht="15" thickTop="1" x14ac:dyDescent="0.2"/>
    <row r="4" spans="2:14" ht="20.25" thickBot="1" x14ac:dyDescent="0.35">
      <c r="B4" s="41" t="s">
        <v>487</v>
      </c>
      <c r="C4" s="41"/>
      <c r="D4" s="41"/>
      <c r="E4" s="41"/>
      <c r="F4" s="41"/>
      <c r="G4" s="41"/>
      <c r="H4" s="41"/>
      <c r="I4" s="41"/>
      <c r="J4" s="41"/>
      <c r="K4" s="41"/>
      <c r="L4" s="41"/>
      <c r="M4" s="41"/>
      <c r="N4" s="41"/>
    </row>
    <row r="5" spans="2:14" s="52" customFormat="1" ht="60.95" customHeight="1" thickTop="1" x14ac:dyDescent="0.2">
      <c r="B5" s="46" t="s">
        <v>34</v>
      </c>
      <c r="C5" s="46" t="s">
        <v>35</v>
      </c>
      <c r="D5" s="47" t="s">
        <v>195</v>
      </c>
      <c r="E5" s="49" t="s">
        <v>36</v>
      </c>
      <c r="F5" s="49" t="s">
        <v>196</v>
      </c>
      <c r="G5" s="49" t="s">
        <v>201</v>
      </c>
      <c r="H5" s="49" t="s">
        <v>200</v>
      </c>
      <c r="I5" s="49" t="s">
        <v>199</v>
      </c>
      <c r="J5" s="49" t="s">
        <v>198</v>
      </c>
      <c r="K5" s="51" t="s">
        <v>197</v>
      </c>
      <c r="L5" s="49" t="s">
        <v>7</v>
      </c>
      <c r="M5" s="49" t="s">
        <v>8</v>
      </c>
      <c r="N5" s="49" t="s">
        <v>4</v>
      </c>
    </row>
    <row r="6" spans="2:14" x14ac:dyDescent="0.2">
      <c r="B6" t="s">
        <v>118</v>
      </c>
      <c r="C6" t="s">
        <v>119</v>
      </c>
      <c r="D6" t="s">
        <v>492</v>
      </c>
      <c r="E6" s="32">
        <v>2018</v>
      </c>
      <c r="F6" s="32" t="s">
        <v>417</v>
      </c>
      <c r="G6" s="32" t="s">
        <v>205</v>
      </c>
      <c r="H6" s="33">
        <v>8275865</v>
      </c>
      <c r="I6" s="33">
        <v>0</v>
      </c>
      <c r="J6" s="33">
        <v>8275865</v>
      </c>
      <c r="K6" s="34">
        <v>0.8275865</v>
      </c>
      <c r="L6" s="33">
        <v>0</v>
      </c>
      <c r="M6" s="33">
        <v>9.9310380000000009</v>
      </c>
      <c r="N6" s="33">
        <v>9931.0380000000005</v>
      </c>
    </row>
    <row r="7" spans="2:14" x14ac:dyDescent="0.2">
      <c r="B7" t="s">
        <v>120</v>
      </c>
      <c r="C7" t="s">
        <v>493</v>
      </c>
      <c r="D7" t="s">
        <v>492</v>
      </c>
      <c r="E7" s="32">
        <v>2019</v>
      </c>
      <c r="F7" s="32" t="s">
        <v>413</v>
      </c>
      <c r="G7" s="32" t="s">
        <v>205</v>
      </c>
      <c r="H7" s="33">
        <v>8280000</v>
      </c>
      <c r="I7" s="33">
        <v>0</v>
      </c>
      <c r="J7" s="33">
        <v>8280000</v>
      </c>
      <c r="K7" s="34">
        <v>0.92</v>
      </c>
      <c r="L7" s="33">
        <v>0</v>
      </c>
      <c r="M7" s="33">
        <v>16.560000000000002</v>
      </c>
      <c r="N7" s="33">
        <v>22392.799999999999</v>
      </c>
    </row>
    <row r="8" spans="2:14" x14ac:dyDescent="0.2">
      <c r="B8" t="s">
        <v>121</v>
      </c>
      <c r="C8" t="s">
        <v>122</v>
      </c>
      <c r="D8" t="s">
        <v>492</v>
      </c>
      <c r="E8" s="32">
        <v>2017</v>
      </c>
      <c r="F8" s="32" t="s">
        <v>415</v>
      </c>
      <c r="G8" s="32" t="s">
        <v>205</v>
      </c>
      <c r="H8" s="33">
        <v>3714288</v>
      </c>
      <c r="I8" s="33">
        <v>0</v>
      </c>
      <c r="J8" s="33">
        <v>3714288</v>
      </c>
      <c r="K8" s="34">
        <v>0.71428615384615379</v>
      </c>
      <c r="L8" s="33">
        <v>0</v>
      </c>
      <c r="M8" s="33">
        <v>0</v>
      </c>
      <c r="N8" s="33">
        <v>5872.8636140676927</v>
      </c>
    </row>
    <row r="9" spans="2:14" ht="16.5" x14ac:dyDescent="0.2">
      <c r="B9" t="s">
        <v>121</v>
      </c>
      <c r="C9" t="s">
        <v>495</v>
      </c>
      <c r="D9" t="s">
        <v>492</v>
      </c>
      <c r="E9" s="32">
        <v>2017</v>
      </c>
      <c r="F9" s="32" t="s">
        <v>415</v>
      </c>
      <c r="G9" s="32" t="s">
        <v>227</v>
      </c>
      <c r="H9" s="33">
        <v>8083336</v>
      </c>
      <c r="I9" s="33">
        <v>0</v>
      </c>
      <c r="J9" s="33">
        <v>8083336</v>
      </c>
      <c r="K9" s="34">
        <v>0.83333360824742264</v>
      </c>
      <c r="L9" s="33">
        <v>15053.338299381443</v>
      </c>
      <c r="M9" s="33">
        <v>6.7150022152577318</v>
      </c>
      <c r="N9" s="33">
        <v>3759.7012403134022</v>
      </c>
    </row>
    <row r="10" spans="2:14" x14ac:dyDescent="0.2">
      <c r="B10" t="s">
        <v>181</v>
      </c>
      <c r="C10" t="s">
        <v>494</v>
      </c>
      <c r="D10" t="s">
        <v>492</v>
      </c>
      <c r="E10" s="32">
        <v>2021</v>
      </c>
      <c r="F10" s="32" t="s">
        <v>413</v>
      </c>
      <c r="G10" s="32" t="s">
        <v>205</v>
      </c>
      <c r="H10" s="33">
        <v>22885715</v>
      </c>
      <c r="I10" s="33">
        <v>0</v>
      </c>
      <c r="J10" s="33">
        <v>22885715</v>
      </c>
      <c r="K10" s="34">
        <v>0.88021980769230768</v>
      </c>
      <c r="L10" s="33">
        <v>176043.96153846153</v>
      </c>
      <c r="M10" s="33">
        <v>44.010990384615383</v>
      </c>
      <c r="N10" s="33">
        <v>50172.529038461536</v>
      </c>
    </row>
    <row r="11" spans="2:14" x14ac:dyDescent="0.2">
      <c r="B11" t="s">
        <v>182</v>
      </c>
      <c r="C11" t="s">
        <v>183</v>
      </c>
      <c r="D11" t="s">
        <v>492</v>
      </c>
      <c r="E11" s="32">
        <v>2021</v>
      </c>
      <c r="F11" s="32" t="s">
        <v>413</v>
      </c>
      <c r="G11" s="32" t="s">
        <v>205</v>
      </c>
      <c r="H11" s="33">
        <v>70000</v>
      </c>
      <c r="I11" s="33">
        <v>0</v>
      </c>
      <c r="J11" s="33">
        <v>70000</v>
      </c>
      <c r="K11" s="34">
        <v>0.7</v>
      </c>
      <c r="L11" s="33">
        <v>0</v>
      </c>
      <c r="M11" s="33">
        <v>0.48999999999999994</v>
      </c>
      <c r="N11" s="33">
        <v>200.2</v>
      </c>
    </row>
    <row r="13" spans="2:14" ht="16.5" x14ac:dyDescent="0.2">
      <c r="B13" s="113" t="s">
        <v>585</v>
      </c>
    </row>
    <row r="16" spans="2:14" ht="20.25" thickBot="1" x14ac:dyDescent="0.35">
      <c r="B16" s="41" t="s">
        <v>419</v>
      </c>
      <c r="C16" s="41"/>
      <c r="D16" s="41"/>
      <c r="E16" s="41"/>
      <c r="F16" s="41"/>
      <c r="G16" s="41"/>
      <c r="H16" s="41"/>
      <c r="I16" s="41"/>
      <c r="J16" s="41"/>
      <c r="K16" s="41"/>
      <c r="L16" s="41"/>
      <c r="M16" s="41"/>
      <c r="N16" s="41"/>
    </row>
    <row r="17" spans="2:14" ht="15" thickTop="1" x14ac:dyDescent="0.2"/>
    <row r="19" spans="2:14" ht="20.25" thickBot="1" x14ac:dyDescent="0.35">
      <c r="B19" s="41" t="s">
        <v>490</v>
      </c>
      <c r="C19" s="41"/>
      <c r="D19" s="41"/>
      <c r="E19" s="41"/>
      <c r="F19" s="41"/>
      <c r="G19" s="41"/>
      <c r="H19" s="41"/>
      <c r="I19" s="41"/>
      <c r="J19" s="41"/>
      <c r="K19" s="41"/>
      <c r="L19" s="41"/>
      <c r="M19" s="41"/>
      <c r="N19" s="41"/>
    </row>
    <row r="20" spans="2:14" s="52" customFormat="1" ht="60.95" customHeight="1" thickTop="1" x14ac:dyDescent="0.2">
      <c r="B20" s="54" t="s">
        <v>34</v>
      </c>
      <c r="C20" s="55" t="s">
        <v>35</v>
      </c>
      <c r="D20" s="56" t="s">
        <v>195</v>
      </c>
      <c r="E20" s="57" t="s">
        <v>36</v>
      </c>
      <c r="F20" s="57" t="s">
        <v>196</v>
      </c>
      <c r="G20" s="57" t="s">
        <v>201</v>
      </c>
      <c r="H20" s="57" t="s">
        <v>200</v>
      </c>
      <c r="I20" s="57" t="s">
        <v>199</v>
      </c>
      <c r="J20" s="57" t="s">
        <v>198</v>
      </c>
      <c r="K20" s="58" t="s">
        <v>197</v>
      </c>
      <c r="L20" s="57" t="s">
        <v>7</v>
      </c>
      <c r="M20" s="57" t="s">
        <v>8</v>
      </c>
      <c r="N20" s="59" t="s">
        <v>4</v>
      </c>
    </row>
    <row r="21" spans="2:14" x14ac:dyDescent="0.2">
      <c r="B21" s="30" t="s">
        <v>123</v>
      </c>
      <c r="C21" s="31" t="s">
        <v>496</v>
      </c>
      <c r="D21" s="31" t="s">
        <v>497</v>
      </c>
      <c r="E21" s="42">
        <v>2020</v>
      </c>
      <c r="F21" s="42" t="s">
        <v>413</v>
      </c>
      <c r="G21" s="42" t="s">
        <v>205</v>
      </c>
      <c r="H21" s="60">
        <v>135731.56</v>
      </c>
      <c r="I21" s="60">
        <v>0</v>
      </c>
      <c r="J21" s="60">
        <v>135731.56</v>
      </c>
      <c r="K21" s="61">
        <v>0.80554393977143068</v>
      </c>
      <c r="L21" s="60">
        <v>169.96977129177188</v>
      </c>
      <c r="M21" s="60">
        <v>0.20138598494285767</v>
      </c>
      <c r="N21" s="62">
        <v>0</v>
      </c>
    </row>
  </sheetData>
  <sheetProtection algorithmName="SHA-512" hashValue="0OVCQJeZa9n4W9MteDyy9IxzAyXh/iKg1gBc+Kafq6Id+/SW4GGY65oHkoXqBJGW6Y6yZ6pymczAYYcJDYlHoQ==" saltValue="5wg8Ly4zt6wZGZ2Cs786dg==" spinCount="100000" sheet="1" objects="1" scenarios="1"/>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B1:N19"/>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customWidth="1"/>
    <col min="4" max="4" width="45.625" customWidth="1"/>
    <col min="5" max="5" width="11.625" customWidth="1"/>
    <col min="6" max="6" width="20.625" customWidth="1"/>
    <col min="7" max="7" width="19.625" customWidth="1"/>
    <col min="8" max="11" width="20.625" style="4" customWidth="1"/>
    <col min="12" max="13" width="30.625" style="4" customWidth="1"/>
    <col min="14" max="14" width="20.625" style="4" customWidth="1"/>
  </cols>
  <sheetData>
    <row r="1" spans="2:14" ht="20.25" thickBot="1" x14ac:dyDescent="0.35">
      <c r="B1" s="41" t="s">
        <v>529</v>
      </c>
      <c r="C1" s="41"/>
      <c r="D1" s="41"/>
      <c r="E1" s="41"/>
      <c r="F1" s="41"/>
      <c r="G1" s="41"/>
      <c r="H1" s="41"/>
      <c r="I1" s="41"/>
      <c r="J1" s="41"/>
      <c r="K1" s="41"/>
      <c r="L1" s="41"/>
      <c r="M1" s="41"/>
      <c r="N1" s="41"/>
    </row>
    <row r="2" spans="2:14" ht="15" thickTop="1" x14ac:dyDescent="0.2"/>
    <row r="4" spans="2:14" ht="20.25" thickBot="1" x14ac:dyDescent="0.35">
      <c r="B4" s="41" t="s">
        <v>505</v>
      </c>
      <c r="C4" s="41"/>
      <c r="D4" s="41"/>
      <c r="E4" s="41"/>
      <c r="F4" s="41"/>
      <c r="G4" s="41"/>
      <c r="H4" s="41"/>
      <c r="I4" s="41"/>
      <c r="J4" s="41"/>
      <c r="K4" s="41"/>
      <c r="L4" s="41"/>
      <c r="M4" s="41"/>
      <c r="N4" s="41"/>
    </row>
    <row r="5" spans="2:14" s="52" customFormat="1" ht="60.95" customHeight="1" thickTop="1" x14ac:dyDescent="0.2">
      <c r="B5" s="46" t="s">
        <v>34</v>
      </c>
      <c r="C5" s="46" t="s">
        <v>35</v>
      </c>
      <c r="D5" s="47" t="s">
        <v>195</v>
      </c>
      <c r="E5" s="49" t="s">
        <v>36</v>
      </c>
      <c r="F5" s="49" t="s">
        <v>196</v>
      </c>
      <c r="G5" s="49" t="s">
        <v>201</v>
      </c>
      <c r="H5" s="49" t="s">
        <v>200</v>
      </c>
      <c r="I5" s="49" t="s">
        <v>199</v>
      </c>
      <c r="J5" s="49" t="s">
        <v>198</v>
      </c>
      <c r="K5" s="49" t="s">
        <v>197</v>
      </c>
      <c r="L5" s="49" t="s">
        <v>5</v>
      </c>
      <c r="M5" s="49" t="s">
        <v>6</v>
      </c>
      <c r="N5" s="49" t="s">
        <v>7</v>
      </c>
    </row>
    <row r="6" spans="2:14" x14ac:dyDescent="0.2">
      <c r="B6" t="s">
        <v>110</v>
      </c>
      <c r="C6" t="s">
        <v>498</v>
      </c>
      <c r="D6" t="s">
        <v>499</v>
      </c>
      <c r="E6" s="32">
        <v>2018</v>
      </c>
      <c r="F6" s="32" t="s">
        <v>417</v>
      </c>
      <c r="G6" s="32" t="s">
        <v>205</v>
      </c>
      <c r="H6" s="33">
        <v>4800000</v>
      </c>
      <c r="I6" s="33">
        <v>0</v>
      </c>
      <c r="J6" s="33">
        <v>4800000</v>
      </c>
      <c r="K6" s="34">
        <v>0.6</v>
      </c>
      <c r="L6" s="33">
        <v>1390650</v>
      </c>
      <c r="M6" s="40">
        <v>0</v>
      </c>
      <c r="N6" s="39">
        <v>0</v>
      </c>
    </row>
    <row r="7" spans="2:14" x14ac:dyDescent="0.2">
      <c r="B7" t="s">
        <v>112</v>
      </c>
      <c r="C7" t="s">
        <v>574</v>
      </c>
      <c r="D7" t="s">
        <v>500</v>
      </c>
      <c r="E7" s="32">
        <v>2020</v>
      </c>
      <c r="F7" s="32" t="s">
        <v>413</v>
      </c>
      <c r="G7" s="32" t="s">
        <v>205</v>
      </c>
      <c r="H7" s="33">
        <v>187750000</v>
      </c>
      <c r="I7" s="33">
        <v>0</v>
      </c>
      <c r="J7" s="33">
        <v>187750000</v>
      </c>
      <c r="K7" s="34">
        <v>0.48141025641025642</v>
      </c>
      <c r="L7" s="33">
        <v>0</v>
      </c>
      <c r="M7" s="40">
        <v>26357211.53846154</v>
      </c>
      <c r="N7" s="39">
        <v>0</v>
      </c>
    </row>
    <row r="8" spans="2:14" x14ac:dyDescent="0.2">
      <c r="B8" t="s">
        <v>180</v>
      </c>
      <c r="C8" t="s">
        <v>572</v>
      </c>
      <c r="D8" t="s">
        <v>499</v>
      </c>
      <c r="E8" s="32">
        <v>2021</v>
      </c>
      <c r="F8" s="32" t="s">
        <v>413</v>
      </c>
      <c r="G8" s="32" t="s">
        <v>205</v>
      </c>
      <c r="H8" s="33">
        <v>13100000</v>
      </c>
      <c r="I8" s="33">
        <v>0</v>
      </c>
      <c r="J8" s="33">
        <v>13100000</v>
      </c>
      <c r="K8" s="34">
        <v>0.68051948051948052</v>
      </c>
      <c r="L8" s="33">
        <v>5464571.4285714282</v>
      </c>
      <c r="M8" s="40">
        <v>0</v>
      </c>
      <c r="N8" s="39">
        <v>0</v>
      </c>
    </row>
    <row r="9" spans="2:14" x14ac:dyDescent="0.2">
      <c r="B9" t="s">
        <v>42</v>
      </c>
      <c r="C9" t="s">
        <v>573</v>
      </c>
      <c r="D9" t="s">
        <v>499</v>
      </c>
      <c r="E9" s="32">
        <v>2020</v>
      </c>
      <c r="F9" s="32" t="s">
        <v>413</v>
      </c>
      <c r="G9" s="32" t="s">
        <v>205</v>
      </c>
      <c r="H9" s="33">
        <v>16000000</v>
      </c>
      <c r="I9" s="33">
        <v>0</v>
      </c>
      <c r="J9" s="33">
        <v>16000000</v>
      </c>
      <c r="K9" s="34">
        <v>0.76055821169947679</v>
      </c>
      <c r="L9" s="33">
        <v>3869518.6332008378</v>
      </c>
      <c r="M9" s="40">
        <v>0</v>
      </c>
      <c r="N9" s="39">
        <v>0</v>
      </c>
    </row>
    <row r="10" spans="2:14" x14ac:dyDescent="0.2">
      <c r="B10" t="s">
        <v>113</v>
      </c>
      <c r="C10" t="s">
        <v>501</v>
      </c>
      <c r="D10" t="s">
        <v>499</v>
      </c>
      <c r="E10" s="32">
        <v>2016</v>
      </c>
      <c r="F10" s="32" t="s">
        <v>415</v>
      </c>
      <c r="G10" s="32" t="s">
        <v>205</v>
      </c>
      <c r="H10" s="33">
        <v>8636368</v>
      </c>
      <c r="I10" s="33">
        <v>0</v>
      </c>
      <c r="J10" s="33">
        <v>8636368</v>
      </c>
      <c r="K10" s="34">
        <v>0.86363679999999998</v>
      </c>
      <c r="L10" s="33">
        <v>11734341.156199999</v>
      </c>
      <c r="M10" s="40">
        <v>2263963.4166239998</v>
      </c>
      <c r="N10" s="39">
        <v>0</v>
      </c>
    </row>
    <row r="11" spans="2:14" x14ac:dyDescent="0.2">
      <c r="B11" t="s">
        <v>45</v>
      </c>
      <c r="C11" t="s">
        <v>502</v>
      </c>
      <c r="D11" t="s">
        <v>499</v>
      </c>
      <c r="E11" s="32">
        <v>2020</v>
      </c>
      <c r="F11" s="32" t="s">
        <v>413</v>
      </c>
      <c r="G11" s="32" t="s">
        <v>205</v>
      </c>
      <c r="H11" s="33">
        <v>3000000</v>
      </c>
      <c r="I11" s="33">
        <v>0</v>
      </c>
      <c r="J11" s="33">
        <v>3000000</v>
      </c>
      <c r="K11" s="34">
        <v>0.75</v>
      </c>
      <c r="L11" s="33">
        <v>1410086.25</v>
      </c>
      <c r="M11" s="40">
        <v>0</v>
      </c>
      <c r="N11" s="39">
        <v>0</v>
      </c>
    </row>
    <row r="12" spans="2:14" x14ac:dyDescent="0.2">
      <c r="B12" t="s">
        <v>54</v>
      </c>
      <c r="C12" t="s">
        <v>578</v>
      </c>
      <c r="D12" t="s">
        <v>500</v>
      </c>
      <c r="E12" s="32">
        <v>2016</v>
      </c>
      <c r="F12" s="32" t="s">
        <v>415</v>
      </c>
      <c r="G12" s="32" t="s">
        <v>205</v>
      </c>
      <c r="H12" s="33">
        <v>18333340</v>
      </c>
      <c r="I12" s="33">
        <v>0</v>
      </c>
      <c r="J12" s="33">
        <v>18333340</v>
      </c>
      <c r="K12" s="34">
        <v>0.31609206896551723</v>
      </c>
      <c r="L12" s="33">
        <v>0</v>
      </c>
      <c r="M12" s="40">
        <v>1785983.4080689654</v>
      </c>
      <c r="N12" s="39">
        <v>0</v>
      </c>
    </row>
    <row r="13" spans="2:14" x14ac:dyDescent="0.2">
      <c r="B13" t="s">
        <v>114</v>
      </c>
      <c r="C13" t="s">
        <v>575</v>
      </c>
      <c r="D13" t="s">
        <v>500</v>
      </c>
      <c r="E13" s="32">
        <v>2020</v>
      </c>
      <c r="F13" s="32" t="s">
        <v>413</v>
      </c>
      <c r="G13" s="32" t="s">
        <v>205</v>
      </c>
      <c r="H13" s="33">
        <v>1176695.76</v>
      </c>
      <c r="I13" s="33">
        <v>0</v>
      </c>
      <c r="J13" s="33">
        <v>1176695.76</v>
      </c>
      <c r="K13" s="34">
        <v>0.87162648888888894</v>
      </c>
      <c r="L13" s="33">
        <v>31496.223176000003</v>
      </c>
      <c r="M13" s="40">
        <v>0</v>
      </c>
      <c r="N13" s="39">
        <v>0</v>
      </c>
    </row>
    <row r="14" spans="2:14" x14ac:dyDescent="0.2">
      <c r="B14" t="s">
        <v>115</v>
      </c>
      <c r="C14" t="s">
        <v>503</v>
      </c>
      <c r="D14" t="s">
        <v>500</v>
      </c>
      <c r="E14" s="32">
        <v>2018</v>
      </c>
      <c r="F14" s="32" t="s">
        <v>417</v>
      </c>
      <c r="G14" s="32" t="s">
        <v>205</v>
      </c>
      <c r="H14" s="33">
        <v>4911115</v>
      </c>
      <c r="I14" s="33">
        <v>0</v>
      </c>
      <c r="J14" s="33">
        <v>4911115</v>
      </c>
      <c r="K14" s="34">
        <v>0.94444519230769231</v>
      </c>
      <c r="L14" s="33">
        <v>344722.49519230769</v>
      </c>
      <c r="M14" s="40">
        <v>0</v>
      </c>
      <c r="N14" s="39">
        <v>0</v>
      </c>
    </row>
    <row r="15" spans="2:14" x14ac:dyDescent="0.2">
      <c r="B15" t="s">
        <v>116</v>
      </c>
      <c r="C15" t="s">
        <v>576</v>
      </c>
      <c r="D15" t="s">
        <v>499</v>
      </c>
      <c r="E15" s="32">
        <v>2018</v>
      </c>
      <c r="F15" s="32" t="s">
        <v>417</v>
      </c>
      <c r="G15" s="32" t="s">
        <v>205</v>
      </c>
      <c r="H15" s="33">
        <v>23400000</v>
      </c>
      <c r="I15" s="33">
        <v>0</v>
      </c>
      <c r="J15" s="33">
        <v>23400000</v>
      </c>
      <c r="K15" s="34">
        <v>0.78</v>
      </c>
      <c r="L15" s="33">
        <v>0</v>
      </c>
      <c r="M15" s="40">
        <v>0</v>
      </c>
      <c r="N15" s="39">
        <v>0</v>
      </c>
    </row>
    <row r="16" spans="2:14" x14ac:dyDescent="0.2">
      <c r="B16" t="s">
        <v>111</v>
      </c>
      <c r="C16" t="s">
        <v>577</v>
      </c>
      <c r="D16" t="s">
        <v>499</v>
      </c>
      <c r="E16" s="32">
        <v>2018</v>
      </c>
      <c r="F16" s="32" t="s">
        <v>417</v>
      </c>
      <c r="G16" s="32" t="s">
        <v>205</v>
      </c>
      <c r="H16" s="33">
        <v>1348280</v>
      </c>
      <c r="I16" s="33">
        <v>0</v>
      </c>
      <c r="J16" s="33">
        <v>1348280</v>
      </c>
      <c r="K16" s="34">
        <v>0.79310588235294122</v>
      </c>
      <c r="L16" s="33">
        <v>2226129.2458823533</v>
      </c>
      <c r="M16" s="40">
        <v>0</v>
      </c>
      <c r="N16" s="39">
        <v>0</v>
      </c>
    </row>
    <row r="17" spans="2:14" x14ac:dyDescent="0.2">
      <c r="B17" t="s">
        <v>117</v>
      </c>
      <c r="C17" t="s">
        <v>504</v>
      </c>
      <c r="D17" t="s">
        <v>500</v>
      </c>
      <c r="E17" s="32">
        <v>2016</v>
      </c>
      <c r="F17" s="32" t="s">
        <v>415</v>
      </c>
      <c r="G17" s="32" t="s">
        <v>227</v>
      </c>
      <c r="H17" s="33">
        <v>7125000</v>
      </c>
      <c r="I17" s="33">
        <v>0</v>
      </c>
      <c r="J17" s="33">
        <v>7125000</v>
      </c>
      <c r="K17" s="34">
        <v>0.47499999999999998</v>
      </c>
      <c r="L17" s="33">
        <v>1425000</v>
      </c>
      <c r="M17" s="40">
        <v>0</v>
      </c>
      <c r="N17" s="40">
        <v>427.5</v>
      </c>
    </row>
    <row r="18" spans="2:14" x14ac:dyDescent="0.2">
      <c r="H18" s="3"/>
      <c r="I18" s="22"/>
      <c r="J18" s="3"/>
      <c r="K18" s="16"/>
      <c r="L18" s="3"/>
      <c r="M18" s="3"/>
      <c r="N18" s="21"/>
    </row>
    <row r="19" spans="2:14" x14ac:dyDescent="0.2">
      <c r="B19" s="12"/>
    </row>
  </sheetData>
  <sheetProtection algorithmName="SHA-512" hashValue="5nE3wzNbHb7lcGz+GL2n/DCPhPouyCEEIMPEYEIROmlQODMQDG4YURfeeQ8gq9QFYmMMw8Qr1XE2+E2Tj3nnaw==" saltValue="B8R+n+/7nlMN2Zl1hYiKHw==" spinCount="100000" sheet="1" objects="1" scenarios="1"/>
  <phoneticPr fontId="17"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498302B3854424A9869D4CC8F726333" ma:contentTypeVersion="17" ma:contentTypeDescription="Luo uusi asiakirja." ma:contentTypeScope="" ma:versionID="d96bf5e31b436f6f5a79e306fe972687">
  <xsd:schema xmlns:xsd="http://www.w3.org/2001/XMLSchema" xmlns:xs="http://www.w3.org/2001/XMLSchema" xmlns:p="http://schemas.microsoft.com/office/2006/metadata/properties" xmlns:ns2="11be1600-4971-4836-9b19-ae406337e7a9" xmlns:ns3="9d8c6076-b651-4c62-9777-83423d9d99b4" xmlns:ns4="185f38f6-8f9b-4d4d-b659-c1ca12baec59" targetNamespace="http://schemas.microsoft.com/office/2006/metadata/properties" ma:root="true" ma:fieldsID="68dc036460a1bbd3b9eb8a08d5b86372" ns2:_="" ns3:_="" ns4:_="">
    <xsd:import namespace="11be1600-4971-4836-9b19-ae406337e7a9"/>
    <xsd:import namespace="9d8c6076-b651-4c62-9777-83423d9d99b4"/>
    <xsd:import namespace="185f38f6-8f9b-4d4d-b659-c1ca12baec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e1600-4971-4836-9b19-ae406337e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Kuvien tunnisteet" ma:readOnly="false" ma:fieldId="{5cf76f15-5ced-4ddc-b409-7134ff3c332f}" ma:taxonomyMulti="true" ma:sspId="bebc9ce1-3aba-4454-ab5d-9cc0350d090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8c6076-b651-4c62-9777-83423d9d99b4"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5f38f6-8f9b-4d4d-b659-c1ca12baec5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5533a36-b9d8-43bc-b20e-e0293e710fbd}" ma:internalName="TaxCatchAll" ma:showField="CatchAllData" ma:web="9d8c6076-b651-4c62-9777-83423d9d9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1be1600-4971-4836-9b19-ae406337e7a9">
      <Terms xmlns="http://schemas.microsoft.com/office/infopath/2007/PartnerControls"/>
    </lcf76f155ced4ddcb4097134ff3c332f>
    <TaxCatchAll xmlns="185f38f6-8f9b-4d4d-b659-c1ca12baec59" xsi:nil="true"/>
  </documentManagement>
</p:properties>
</file>

<file path=customXml/itemProps1.xml><?xml version="1.0" encoding="utf-8"?>
<ds:datastoreItem xmlns:ds="http://schemas.openxmlformats.org/officeDocument/2006/customXml" ds:itemID="{35ABA293-0279-471E-85CB-00F44BB8962C}"/>
</file>

<file path=customXml/itemProps2.xml><?xml version="1.0" encoding="utf-8"?>
<ds:datastoreItem xmlns:ds="http://schemas.openxmlformats.org/officeDocument/2006/customXml" ds:itemID="{F1AC8372-9AEF-4086-A52C-939B4D008CCF}">
  <ds:schemaRefs>
    <ds:schemaRef ds:uri="http://schemas.microsoft.com/sharepoint/v3/contenttype/forms"/>
  </ds:schemaRefs>
</ds:datastoreItem>
</file>

<file path=customXml/itemProps3.xml><?xml version="1.0" encoding="utf-8"?>
<ds:datastoreItem xmlns:ds="http://schemas.openxmlformats.org/officeDocument/2006/customXml" ds:itemID="{90C3BDC6-5D38-4B70-89A6-3C361683B7A3}">
  <ds:schemaRefs>
    <ds:schemaRef ds:uri="http://schemas.microsoft.com/office/2006/metadata/properties"/>
    <ds:schemaRef ds:uri="http://schemas.microsoft.com/office/infopath/2007/PartnerControls"/>
    <ds:schemaRef ds:uri="11be1600-4971-4836-9b19-ae406337e7a9"/>
    <ds:schemaRef ds:uri="185f38f6-8f9b-4d4d-b659-c1ca12baec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Green bond framework 2022</vt:lpstr>
      <vt:lpstr>Summary</vt:lpstr>
      <vt:lpstr>New buildings</vt:lpstr>
      <vt:lpstr>Renovations</vt:lpstr>
      <vt:lpstr>Energy efficiency</vt:lpstr>
      <vt:lpstr>Transportation</vt:lpstr>
      <vt:lpstr>Renewable energy</vt:lpstr>
      <vt:lpstr>Water &amp; waste water management</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2023-03-06T07:32:56Z</dcterms:created>
  <dcterms:modified xsi:type="dcterms:W3CDTF">2023-12-04T08:20:24Z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0x010100D498302B3854424A9869D4CC8F726333</vt:lpwstr>
  </property>
</Properties>
</file>